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5940" windowHeight="4620" tabRatio="774" firstSheet="7" activeTab="7"/>
  </bookViews>
  <sheets>
    <sheet name="Stats Sheet" sheetId="1" r:id="rId1"/>
    <sheet name="Sheet2" sheetId="2" r:id="rId2"/>
    <sheet name="Sheet1" sheetId="3" r:id="rId3"/>
    <sheet name="Astrand Data (Combined)" sheetId="4" r:id="rId4"/>
    <sheet name="Bruce Data (Combined)" sheetId="5" r:id="rId5"/>
    <sheet name="Blood Analysis Data" sheetId="6" r:id="rId6"/>
    <sheet name="Bland Altman-HRpeak" sheetId="7" r:id="rId7"/>
    <sheet name="Introduction" sheetId="8" r:id="rId8"/>
    <sheet name="Constructing the Bland-Altman" sheetId="9" r:id="rId9"/>
    <sheet name="Plot Interpretation" sheetId="10" r:id="rId10"/>
  </sheets>
  <definedNames/>
  <calcPr fullCalcOnLoad="1"/>
</workbook>
</file>

<file path=xl/sharedStrings.xml><?xml version="1.0" encoding="utf-8"?>
<sst xmlns="http://schemas.openxmlformats.org/spreadsheetml/2006/main" count="1471" uniqueCount="231">
  <si>
    <t>Age</t>
  </si>
  <si>
    <t>Height</t>
  </si>
  <si>
    <t>Weight</t>
  </si>
  <si>
    <t>Protocol</t>
  </si>
  <si>
    <t>Time</t>
  </si>
  <si>
    <t>Speed</t>
  </si>
  <si>
    <t>RPE</t>
  </si>
  <si>
    <t>RER</t>
  </si>
  <si>
    <t>VE</t>
  </si>
  <si>
    <t xml:space="preserve">Last </t>
  </si>
  <si>
    <t>First</t>
  </si>
  <si>
    <t>Cislaghi</t>
  </si>
  <si>
    <t>Ethan</t>
  </si>
  <si>
    <t>Running</t>
  </si>
  <si>
    <t>Bruce</t>
  </si>
  <si>
    <t>Davila</t>
  </si>
  <si>
    <t>Jonas</t>
  </si>
  <si>
    <t>Donato</t>
  </si>
  <si>
    <t>Tony</t>
  </si>
  <si>
    <t>Donley</t>
  </si>
  <si>
    <t>John</t>
  </si>
  <si>
    <t>Dougherty</t>
  </si>
  <si>
    <t>Patrick</t>
  </si>
  <si>
    <t>Foskett</t>
  </si>
  <si>
    <t>Justin</t>
  </si>
  <si>
    <t>Hargrove</t>
  </si>
  <si>
    <t>Luke</t>
  </si>
  <si>
    <t>Hirsch</t>
  </si>
  <si>
    <t>Dwight</t>
  </si>
  <si>
    <t>Latour</t>
  </si>
  <si>
    <t>Austin</t>
  </si>
  <si>
    <t>May</t>
  </si>
  <si>
    <t>Josh</t>
  </si>
  <si>
    <t>Ruehl</t>
  </si>
  <si>
    <t>Clifton</t>
  </si>
  <si>
    <t>Smith</t>
  </si>
  <si>
    <t>Brad</t>
  </si>
  <si>
    <t>Stark</t>
  </si>
  <si>
    <t>Brandon</t>
  </si>
  <si>
    <t>Strickland</t>
  </si>
  <si>
    <t>Robert</t>
  </si>
  <si>
    <t>Tapia</t>
  </si>
  <si>
    <t>Mike</t>
  </si>
  <si>
    <t>Gender</t>
  </si>
  <si>
    <t>Grade</t>
  </si>
  <si>
    <t>M</t>
  </si>
  <si>
    <t>F</t>
  </si>
  <si>
    <t>Bell</t>
  </si>
  <si>
    <t>Braun</t>
  </si>
  <si>
    <t>Elizabeth</t>
  </si>
  <si>
    <t>Bustillos</t>
  </si>
  <si>
    <t>Brenda</t>
  </si>
  <si>
    <t>Chambers</t>
  </si>
  <si>
    <t>Amie</t>
  </si>
  <si>
    <t>Dady</t>
  </si>
  <si>
    <t>Ashley</t>
  </si>
  <si>
    <t>Garcia</t>
  </si>
  <si>
    <t>Lisa</t>
  </si>
  <si>
    <t>Hofener</t>
  </si>
  <si>
    <t>Stephanie</t>
  </si>
  <si>
    <t>Hughes</t>
  </si>
  <si>
    <t>Nicole</t>
  </si>
  <si>
    <t>Lovell</t>
  </si>
  <si>
    <t>Meghan</t>
  </si>
  <si>
    <t>Chelsea</t>
  </si>
  <si>
    <t>Oslick</t>
  </si>
  <si>
    <t>Laura</t>
  </si>
  <si>
    <t>Scott</t>
  </si>
  <si>
    <t>Jennifer</t>
  </si>
  <si>
    <t>Speir</t>
  </si>
  <si>
    <t>Jordan</t>
  </si>
  <si>
    <t>Swearingen</t>
  </si>
  <si>
    <t>Lindy</t>
  </si>
  <si>
    <t>Data</t>
  </si>
  <si>
    <t>G</t>
  </si>
  <si>
    <t>P</t>
  </si>
  <si>
    <t>Amanda</t>
  </si>
  <si>
    <t>VO2a</t>
  </si>
  <si>
    <t>VO2r</t>
  </si>
  <si>
    <t>RPEmax</t>
  </si>
  <si>
    <t>HDL</t>
  </si>
  <si>
    <t>LDL</t>
  </si>
  <si>
    <t>.</t>
  </si>
  <si>
    <t>Oldroyd</t>
  </si>
  <si>
    <t>PESBP</t>
  </si>
  <si>
    <t>PEDBP</t>
  </si>
  <si>
    <t>Hrpeak</t>
  </si>
  <si>
    <t>TC/HDL</t>
  </si>
  <si>
    <t>TC</t>
  </si>
  <si>
    <t>PEHR</t>
  </si>
  <si>
    <t>SHR</t>
  </si>
  <si>
    <t>TRIGLY</t>
  </si>
  <si>
    <t>SSBP</t>
  </si>
  <si>
    <t>SDBP</t>
  </si>
  <si>
    <t>Willbanks</t>
  </si>
  <si>
    <t>Ginny</t>
  </si>
  <si>
    <t xml:space="preserve">G </t>
  </si>
  <si>
    <t>TimeR</t>
  </si>
  <si>
    <t>RPEmaxR</t>
  </si>
  <si>
    <t>VO2rR</t>
  </si>
  <si>
    <t>HrpeakR</t>
  </si>
  <si>
    <t>RERR</t>
  </si>
  <si>
    <t>VER</t>
  </si>
  <si>
    <t>TimeB</t>
  </si>
  <si>
    <t>RPEmaxB</t>
  </si>
  <si>
    <t>VO2B</t>
  </si>
  <si>
    <t>HrpeakB</t>
  </si>
  <si>
    <t>RERB</t>
  </si>
  <si>
    <t>VEB</t>
  </si>
  <si>
    <t>%BF</t>
  </si>
  <si>
    <t>Mean</t>
  </si>
  <si>
    <t>Variance</t>
  </si>
  <si>
    <t>Observations</t>
  </si>
  <si>
    <t>Hypothesized Mean Difference</t>
  </si>
  <si>
    <t>df</t>
  </si>
  <si>
    <t>t Stat</t>
  </si>
  <si>
    <t>P(T&lt;=t) one-tail</t>
  </si>
  <si>
    <t>t Critical one-tail</t>
  </si>
  <si>
    <t>P(T&lt;=t) two-tail</t>
  </si>
  <si>
    <t>t Critical two-tail</t>
  </si>
  <si>
    <r>
      <t>VO</t>
    </r>
    <r>
      <rPr>
        <b/>
        <vertAlign val="subscript"/>
        <sz val="10"/>
        <rFont val="Arial"/>
        <family val="2"/>
      </rPr>
      <t>2</t>
    </r>
    <r>
      <rPr>
        <b/>
        <sz val="10"/>
        <rFont val="Arial"/>
        <family val="2"/>
      </rPr>
      <t>rB</t>
    </r>
  </si>
  <si>
    <r>
      <t>VO</t>
    </r>
    <r>
      <rPr>
        <b/>
        <vertAlign val="subscript"/>
        <sz val="10"/>
        <rFont val="Arial"/>
        <family val="2"/>
      </rPr>
      <t>2</t>
    </r>
    <r>
      <rPr>
        <b/>
        <sz val="10"/>
        <rFont val="Arial"/>
        <family val="2"/>
      </rPr>
      <t>rR</t>
    </r>
  </si>
  <si>
    <t>RERA</t>
  </si>
  <si>
    <t>VEA</t>
  </si>
  <si>
    <t>Average</t>
  </si>
  <si>
    <t>t-Test: Two-Sample Assuming Equal Variances</t>
  </si>
  <si>
    <t>VO2rB</t>
  </si>
  <si>
    <t>Pooled Variance</t>
  </si>
  <si>
    <t>Gender $</t>
  </si>
  <si>
    <t>Protocol $</t>
  </si>
  <si>
    <t>Name $</t>
  </si>
  <si>
    <t>AmandaB</t>
  </si>
  <si>
    <t>BrendaB</t>
  </si>
  <si>
    <t>AmieCha</t>
  </si>
  <si>
    <t>EthanCis</t>
  </si>
  <si>
    <t>AshleyD</t>
  </si>
  <si>
    <t>JonasDav</t>
  </si>
  <si>
    <t>TonyDona</t>
  </si>
  <si>
    <t>JohnDonl</t>
  </si>
  <si>
    <t>PatrickD</t>
  </si>
  <si>
    <t>ElizBrau</t>
  </si>
  <si>
    <t>JustinFo</t>
  </si>
  <si>
    <t>LisaGarc</t>
  </si>
  <si>
    <t>LukeHarg</t>
  </si>
  <si>
    <t>DwightHi</t>
  </si>
  <si>
    <t>StephHof</t>
  </si>
  <si>
    <t>NicoleHu</t>
  </si>
  <si>
    <t>AustinLa</t>
  </si>
  <si>
    <t>MeghanLo</t>
  </si>
  <si>
    <t>JoshMay</t>
  </si>
  <si>
    <t>ChelseaO</t>
  </si>
  <si>
    <t>LauraOsl</t>
  </si>
  <si>
    <t>CliftonR</t>
  </si>
  <si>
    <t>JennScot</t>
  </si>
  <si>
    <t>BradSmit</t>
  </si>
  <si>
    <t>JordanSp</t>
  </si>
  <si>
    <t>BrandonS</t>
  </si>
  <si>
    <t>RobertSt</t>
  </si>
  <si>
    <t>LindySwe</t>
  </si>
  <si>
    <t>MikeTapi</t>
  </si>
  <si>
    <t>GinnyWil</t>
  </si>
  <si>
    <t>HRpeak</t>
  </si>
  <si>
    <t>Timemax</t>
  </si>
  <si>
    <t>VO2apeak</t>
  </si>
  <si>
    <t>VO2rpeak</t>
  </si>
  <si>
    <t>RERpeak</t>
  </si>
  <si>
    <t>VEpeak</t>
  </si>
  <si>
    <t>Invest $</t>
  </si>
  <si>
    <t>Delta</t>
  </si>
  <si>
    <t>Standard Error</t>
  </si>
  <si>
    <t>Median</t>
  </si>
  <si>
    <t>Mode</t>
  </si>
  <si>
    <t>Standard Deviation</t>
  </si>
  <si>
    <t>Sample Variance</t>
  </si>
  <si>
    <t>Kurtosis</t>
  </si>
  <si>
    <t>Skewness</t>
  </si>
  <si>
    <t>Range</t>
  </si>
  <si>
    <t>Minimum</t>
  </si>
  <si>
    <t>Maximum</t>
  </si>
  <si>
    <t>Sum</t>
  </si>
  <si>
    <t>Count</t>
  </si>
  <si>
    <r>
      <t xml:space="preserve">2 </t>
    </r>
    <r>
      <rPr>
        <b/>
        <sz val="10"/>
        <color indexed="10"/>
        <rFont val="Arial"/>
        <family val="2"/>
      </rPr>
      <t>× ST DEV</t>
    </r>
  </si>
  <si>
    <r>
      <t xml:space="preserve">mean + [ 2 </t>
    </r>
    <r>
      <rPr>
        <b/>
        <sz val="10"/>
        <color indexed="10"/>
        <rFont val="Arial"/>
        <family val="2"/>
      </rPr>
      <t>× ST DEV]</t>
    </r>
    <r>
      <rPr>
        <b/>
        <sz val="10"/>
        <color indexed="10"/>
        <rFont val="Arial"/>
        <family val="2"/>
      </rPr>
      <t xml:space="preserve"> </t>
    </r>
  </si>
  <si>
    <r>
      <t xml:space="preserve">mean </t>
    </r>
    <r>
      <rPr>
        <b/>
        <sz val="10"/>
        <color indexed="10"/>
        <rFont val="Arial"/>
        <family val="2"/>
      </rPr>
      <t>-</t>
    </r>
    <r>
      <rPr>
        <b/>
        <sz val="10"/>
        <color indexed="10"/>
        <rFont val="Arial"/>
        <family val="2"/>
      </rPr>
      <t xml:space="preserve">  [ 2 × ST DEV]</t>
    </r>
  </si>
  <si>
    <t>HrpeakAst</t>
  </si>
  <si>
    <t>HrpeakBr</t>
  </si>
  <si>
    <t>Coefficient of Repeatibility</t>
  </si>
  <si>
    <t>SUMMARY OUTPUT</t>
  </si>
  <si>
    <t>Regression Statistics</t>
  </si>
  <si>
    <t>Multiple R</t>
  </si>
  <si>
    <t>R Square</t>
  </si>
  <si>
    <t>Adjusted R Square</t>
  </si>
  <si>
    <t>ANOVA</t>
  </si>
  <si>
    <t>Regression</t>
  </si>
  <si>
    <t>Residual</t>
  </si>
  <si>
    <t>Total</t>
  </si>
  <si>
    <t>Intercept</t>
  </si>
  <si>
    <t>SS</t>
  </si>
  <si>
    <t>MS</t>
  </si>
  <si>
    <t>Significance F</t>
  </si>
  <si>
    <t>Coefficients</t>
  </si>
  <si>
    <t>P-value</t>
  </si>
  <si>
    <t>Lower 95%</t>
  </si>
  <si>
    <t>Upper 95%</t>
  </si>
  <si>
    <t>Lower 95.0%</t>
  </si>
  <si>
    <t>Upper 95.0%</t>
  </si>
  <si>
    <t>RESIDUAL OUTPUT</t>
  </si>
  <si>
    <t>Observation</t>
  </si>
  <si>
    <t>Residuals</t>
  </si>
  <si>
    <t xml:space="preserve">Skinfolding </t>
  </si>
  <si>
    <t>Electric Impedance</t>
  </si>
  <si>
    <t>Predicted Electric Impedance</t>
  </si>
  <si>
    <t>It is unlikely that different methods of assessing physiological variables will agree exactly and give identical results.</t>
  </si>
  <si>
    <t>problem in clinical or analytical interpretation, then the two methods or instruments could be used interchangeably.</t>
  </si>
  <si>
    <r>
      <t xml:space="preserve">The correlation is extremely strong ( r =.97) </t>
    </r>
    <r>
      <rPr>
        <b/>
        <sz val="10"/>
        <color indexed="14"/>
        <rFont val="Arial"/>
        <family val="2"/>
      </rPr>
      <t>(purple line)</t>
    </r>
    <r>
      <rPr>
        <sz val="10"/>
        <rFont val="Arial"/>
        <family val="0"/>
      </rPr>
      <t xml:space="preserve"> but obviously the instruments do not </t>
    </r>
  </si>
  <si>
    <r>
      <t>agree (i.e.. give the same measurements.), for if they did, the data points would lie on</t>
    </r>
    <r>
      <rPr>
        <b/>
        <sz val="10"/>
        <color indexed="57"/>
        <rFont val="Arial"/>
        <family val="2"/>
      </rPr>
      <t xml:space="preserve"> the line of equality (green line).</t>
    </r>
  </si>
  <si>
    <t>MODAST</t>
  </si>
  <si>
    <t>BRUCE</t>
  </si>
  <si>
    <t>Mean + 1.96(SD)</t>
  </si>
  <si>
    <t>Mean - 1.96(SD)</t>
  </si>
  <si>
    <t>SD</t>
  </si>
  <si>
    <t xml:space="preserve">Plot interpretation is as follows:  Since none of the points fall outside of </t>
  </si>
  <si>
    <t xml:space="preserve">protocol VO2 measurement is most likely normal.  However several of the </t>
  </si>
  <si>
    <r>
      <t xml:space="preserve">that the instruments are </t>
    </r>
    <r>
      <rPr>
        <b/>
        <u val="single"/>
        <sz val="12"/>
        <rFont val="Arial"/>
        <family val="2"/>
      </rPr>
      <t>not</t>
    </r>
    <r>
      <rPr>
        <b/>
        <sz val="12"/>
        <rFont val="Arial"/>
        <family val="2"/>
      </rPr>
      <t xml:space="preserve"> in exceptionally good agreement.</t>
    </r>
  </si>
  <si>
    <t>A strong significant correlation between physiological measurements given by 2 instruments or methods does not necessarily</t>
  </si>
  <si>
    <t>indicate strong agreement between the two. Consider the plot below of two body composition instruments.</t>
  </si>
  <si>
    <t>What one needs to determine is how much one assessment method differs from another.  If this difference is not a</t>
  </si>
  <si>
    <t>This is where visulaizing the data with a Bland Altman Plot can be of use.  Consider the instructional example on the next sheet</t>
  </si>
  <si>
    <t xml:space="preserve">mean + 1.96(SD) we can conclude that the distribution of the differences in </t>
  </si>
  <si>
    <t xml:space="preserve">being a physiologically significant amount.  We might conclude, therefore, </t>
  </si>
  <si>
    <t xml:space="preserve">points fall close to the 3 or -3  ml / kg / min line.  Three ml / kg/ min borderlines on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</si>
</sst>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71">
    <font>
      <sz val="10"/>
      <name val="Arial"/>
      <family val="0"/>
    </font>
    <font>
      <u val="single"/>
      <sz val="10"/>
      <color indexed="12"/>
      <name val="Arial"/>
      <family val="2"/>
    </font>
    <font>
      <b/>
      <sz val="10"/>
      <name val="Arial"/>
      <family val="2"/>
    </font>
    <font>
      <i/>
      <sz val="10"/>
      <name val="Arial"/>
      <family val="2"/>
    </font>
    <font>
      <u val="single"/>
      <sz val="10"/>
      <color indexed="36"/>
      <name val="Arial"/>
      <family val="2"/>
    </font>
    <font>
      <b/>
      <vertAlign val="subscript"/>
      <sz val="10"/>
      <name val="Arial"/>
      <family val="2"/>
    </font>
    <font>
      <b/>
      <sz val="12"/>
      <name val="Arial"/>
      <family val="2"/>
    </font>
    <font>
      <sz val="10"/>
      <color indexed="11"/>
      <name val="Arial"/>
      <family val="2"/>
    </font>
    <font>
      <b/>
      <sz val="10"/>
      <color indexed="60"/>
      <name val="Arial"/>
      <family val="2"/>
    </font>
    <font>
      <b/>
      <sz val="10"/>
      <color indexed="10"/>
      <name val="Arial"/>
      <family val="2"/>
    </font>
    <font>
      <b/>
      <sz val="10"/>
      <color indexed="14"/>
      <name val="Arial"/>
      <family val="2"/>
    </font>
    <font>
      <b/>
      <sz val="10"/>
      <color indexed="12"/>
      <name val="Arial"/>
      <family val="2"/>
    </font>
    <font>
      <b/>
      <sz val="10"/>
      <color indexed="57"/>
      <name val="Arial"/>
      <family val="2"/>
    </font>
    <font>
      <b/>
      <u val="single"/>
      <sz val="12"/>
      <name val="Arial"/>
      <family val="2"/>
    </font>
    <font>
      <b/>
      <sz val="10"/>
      <color indexed="5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2"/>
    </font>
    <font>
      <b/>
      <sz val="10"/>
      <color indexed="8"/>
      <name val="Arial"/>
      <family val="2"/>
    </font>
    <font>
      <sz val="10"/>
      <color indexed="8"/>
      <name val="Arial"/>
      <family val="2"/>
    </font>
    <font>
      <u val="single"/>
      <sz val="10"/>
      <color indexed="8"/>
      <name val="Arial"/>
      <family val="2"/>
    </font>
    <font>
      <b/>
      <vertAlign val="subscript"/>
      <sz val="12"/>
      <color indexed="8"/>
      <name val="Arial"/>
      <family val="2"/>
    </font>
    <font>
      <b/>
      <vertAlign val="subscript"/>
      <sz val="10"/>
      <color indexed="8"/>
      <name val="Arial"/>
      <family val="2"/>
    </font>
    <font>
      <sz val="14.25"/>
      <color indexed="8"/>
      <name val="Arial"/>
      <family val="2"/>
    </font>
    <font>
      <b/>
      <sz val="14.25"/>
      <color indexed="8"/>
      <name val="Arial"/>
      <family val="2"/>
    </font>
    <font>
      <b/>
      <sz val="17"/>
      <color indexed="8"/>
      <name val="Arial"/>
      <family val="2"/>
    </font>
    <font>
      <b/>
      <sz val="12"/>
      <color indexed="60"/>
      <name val="Arial"/>
      <family val="2"/>
    </font>
    <font>
      <b/>
      <sz val="12"/>
      <color indexed="12"/>
      <name val="Arial"/>
      <family val="2"/>
    </font>
    <font>
      <b/>
      <i/>
      <sz val="12"/>
      <color indexed="60"/>
      <name val="Arial"/>
      <family val="2"/>
    </font>
    <font>
      <sz val="8"/>
      <color indexed="8"/>
      <name val="Arial"/>
      <family val="2"/>
    </font>
    <font>
      <b/>
      <sz val="8"/>
      <color indexed="8"/>
      <name val="Arial"/>
      <family val="2"/>
    </font>
    <font>
      <b/>
      <sz val="9"/>
      <color indexed="8"/>
      <name val="Arial"/>
      <family val="2"/>
    </font>
    <font>
      <sz val="10"/>
      <color indexed="60"/>
      <name val="Arial"/>
      <family val="2"/>
    </font>
    <font>
      <sz val="10"/>
      <color indexed="12"/>
      <name val="Arial"/>
      <family val="2"/>
    </font>
    <font>
      <sz val="10"/>
      <color indexed="14"/>
      <name val="Arial"/>
      <family val="2"/>
    </font>
    <font>
      <sz val="18"/>
      <color indexed="14"/>
      <name val="Calibri"/>
      <family val="2"/>
    </font>
    <font>
      <sz val="10"/>
      <color indexed="8"/>
      <name val="Calibri"/>
      <family val="2"/>
    </font>
    <font>
      <b/>
      <sz val="10"/>
      <color indexed="8"/>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medium"/>
      <right>
        <color indexed="63"/>
      </right>
      <top style="thin"/>
      <bottom style="double"/>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style="thin"/>
      <right style="medium"/>
      <top style="thin"/>
      <bottom style="double"/>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style="double"/>
    </border>
    <border>
      <left style="medium"/>
      <right style="medium"/>
      <top>
        <color indexed="63"/>
      </top>
      <bottom>
        <color indexed="63"/>
      </bottom>
    </border>
    <border>
      <left style="medium"/>
      <right style="thin"/>
      <top style="medium"/>
      <bottom style="double"/>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double"/>
    </border>
    <border>
      <left>
        <color indexed="63"/>
      </left>
      <right>
        <color indexed="63"/>
      </right>
      <top style="medium"/>
      <bottom style="double"/>
    </border>
    <border>
      <left style="thin"/>
      <right style="thin"/>
      <top style="thin"/>
      <bottom style="thin"/>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7">
    <xf numFmtId="0" fontId="0" fillId="0" borderId="0" xfId="0" applyAlignment="1">
      <alignment/>
    </xf>
    <xf numFmtId="0" fontId="2" fillId="0" borderId="10" xfId="0" applyFont="1" applyBorder="1" applyAlignment="1">
      <alignment horizontal="center"/>
    </xf>
    <xf numFmtId="0" fontId="2" fillId="0" borderId="11" xfId="0" applyFont="1" applyBorder="1" applyAlignment="1">
      <alignment horizontal="left"/>
    </xf>
    <xf numFmtId="0" fontId="2" fillId="0" borderId="11" xfId="0" applyFont="1" applyBorder="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0" fontId="2" fillId="0" borderId="0" xfId="0" applyFont="1" applyAlignment="1">
      <alignment horizontal="center"/>
    </xf>
    <xf numFmtId="0" fontId="0" fillId="0" borderId="0" xfId="0" applyNumberFormat="1" applyAlignment="1">
      <alignment horizontal="center"/>
    </xf>
    <xf numFmtId="0" fontId="2" fillId="0" borderId="12" xfId="0" applyFont="1" applyFill="1" applyBorder="1" applyAlignment="1">
      <alignment horizontal="center"/>
    </xf>
    <xf numFmtId="0" fontId="0" fillId="0" borderId="0" xfId="0" applyNumberFormat="1"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0" xfId="0" applyFont="1" applyBorder="1" applyAlignment="1">
      <alignment horizontal="center"/>
    </xf>
    <xf numFmtId="0" fontId="0" fillId="0" borderId="0" xfId="0" applyFill="1" applyBorder="1" applyAlignment="1">
      <alignment/>
    </xf>
    <xf numFmtId="0" fontId="0" fillId="0" borderId="18" xfId="0" applyFill="1" applyBorder="1" applyAlignment="1">
      <alignment/>
    </xf>
    <xf numFmtId="0" fontId="3" fillId="0" borderId="19" xfId="0" applyFont="1" applyFill="1" applyBorder="1" applyAlignment="1">
      <alignment horizontal="center"/>
    </xf>
    <xf numFmtId="0" fontId="2" fillId="0" borderId="20" xfId="0" applyFont="1" applyBorder="1" applyAlignment="1">
      <alignment horizontal="left"/>
    </xf>
    <xf numFmtId="0" fontId="2" fillId="0" borderId="10" xfId="0" applyFont="1" applyBorder="1" applyAlignment="1">
      <alignment horizontal="left"/>
    </xf>
    <xf numFmtId="0" fontId="2" fillId="0" borderId="21" xfId="0" applyFont="1" applyBorder="1" applyAlignment="1">
      <alignment horizontal="center"/>
    </xf>
    <xf numFmtId="0" fontId="0" fillId="0" borderId="22" xfId="0" applyFont="1" applyBorder="1" applyAlignment="1">
      <alignment horizontal="left"/>
    </xf>
    <xf numFmtId="0" fontId="0" fillId="0" borderId="22" xfId="0" applyFont="1" applyBorder="1" applyAlignment="1">
      <alignment horizontal="center"/>
    </xf>
    <xf numFmtId="0" fontId="0" fillId="0" borderId="22" xfId="0" applyBorder="1" applyAlignment="1">
      <alignment horizontal="center"/>
    </xf>
    <xf numFmtId="2" fontId="0" fillId="0" borderId="22" xfId="0" applyNumberFormat="1" applyFont="1" applyBorder="1" applyAlignment="1">
      <alignment horizontal="center"/>
    </xf>
    <xf numFmtId="0" fontId="0" fillId="0" borderId="23" xfId="0" applyFont="1" applyBorder="1" applyAlignment="1">
      <alignment horizontal="center"/>
    </xf>
    <xf numFmtId="0" fontId="0" fillId="0" borderId="18" xfId="0" applyBorder="1" applyAlignment="1">
      <alignment horizontal="center"/>
    </xf>
    <xf numFmtId="0" fontId="0" fillId="0" borderId="18" xfId="0" applyBorder="1" applyAlignment="1">
      <alignment horizontal="left"/>
    </xf>
    <xf numFmtId="2" fontId="0" fillId="0" borderId="18" xfId="0" applyNumberFormat="1" applyBorder="1" applyAlignment="1">
      <alignment horizontal="center"/>
    </xf>
    <xf numFmtId="0" fontId="0" fillId="0" borderId="24" xfId="0" applyBorder="1" applyAlignment="1">
      <alignment horizontal="center"/>
    </xf>
    <xf numFmtId="2" fontId="0" fillId="0" borderId="22" xfId="0" applyNumberFormat="1" applyBorder="1" applyAlignment="1">
      <alignment horizontal="center"/>
    </xf>
    <xf numFmtId="0" fontId="0" fillId="0" borderId="23" xfId="0" applyBorder="1" applyAlignment="1">
      <alignment horizontal="center"/>
    </xf>
    <xf numFmtId="0" fontId="0" fillId="0" borderId="22" xfId="0" applyBorder="1" applyAlignment="1">
      <alignment horizontal="left"/>
    </xf>
    <xf numFmtId="0" fontId="0" fillId="0" borderId="25" xfId="0" applyBorder="1" applyAlignment="1">
      <alignment horizontal="left"/>
    </xf>
    <xf numFmtId="0" fontId="0" fillId="0" borderId="25" xfId="0" applyBorder="1" applyAlignment="1">
      <alignment horizontal="center"/>
    </xf>
    <xf numFmtId="2" fontId="0" fillId="0" borderId="25" xfId="0" applyNumberFormat="1" applyBorder="1" applyAlignment="1">
      <alignment horizontal="center"/>
    </xf>
    <xf numFmtId="0" fontId="0" fillId="0" borderId="26" xfId="0" applyBorder="1" applyAlignment="1">
      <alignment horizontal="center"/>
    </xf>
    <xf numFmtId="0" fontId="0" fillId="0" borderId="27" xfId="0" applyFont="1"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0" xfId="0" applyAlignment="1">
      <alignment/>
    </xf>
    <xf numFmtId="0" fontId="0" fillId="0" borderId="0" xfId="0" applyBorder="1" applyAlignment="1">
      <alignment/>
    </xf>
    <xf numFmtId="0" fontId="6" fillId="0" borderId="0" xfId="0" applyFont="1" applyAlignment="1">
      <alignment horizontal="center"/>
    </xf>
    <xf numFmtId="0" fontId="2" fillId="0" borderId="0" xfId="0" applyFont="1" applyAlignment="1">
      <alignment/>
    </xf>
    <xf numFmtId="2" fontId="0" fillId="0" borderId="0" xfId="0" applyNumberFormat="1" applyAlignment="1">
      <alignment/>
    </xf>
    <xf numFmtId="2" fontId="0" fillId="0" borderId="0" xfId="0" applyNumberFormat="1" applyFill="1" applyBorder="1" applyAlignment="1">
      <alignment horizontal="center"/>
    </xf>
    <xf numFmtId="0" fontId="0" fillId="0" borderId="0" xfId="0" applyFill="1" applyBorder="1" applyAlignment="1">
      <alignment horizontal="center"/>
    </xf>
    <xf numFmtId="2" fontId="0" fillId="0" borderId="18" xfId="0" applyNumberFormat="1" applyFill="1" applyBorder="1" applyAlignment="1">
      <alignment horizontal="center"/>
    </xf>
    <xf numFmtId="0" fontId="0" fillId="0" borderId="0" xfId="0" applyNumberFormat="1" applyFill="1" applyBorder="1" applyAlignment="1">
      <alignment horizontal="center"/>
    </xf>
    <xf numFmtId="0" fontId="0" fillId="0" borderId="18" xfId="0" applyFill="1" applyBorder="1" applyAlignment="1">
      <alignment horizontal="center"/>
    </xf>
    <xf numFmtId="0" fontId="0" fillId="0" borderId="0" xfId="0" applyBorder="1" applyAlignment="1">
      <alignment horizontal="center"/>
    </xf>
    <xf numFmtId="0" fontId="0" fillId="0" borderId="24" xfId="0" applyFont="1" applyBorder="1" applyAlignment="1">
      <alignment horizontal="center"/>
    </xf>
    <xf numFmtId="0" fontId="0" fillId="33" borderId="30" xfId="0" applyFont="1" applyFill="1" applyBorder="1" applyAlignment="1">
      <alignment horizontal="center"/>
    </xf>
    <xf numFmtId="0" fontId="0" fillId="33" borderId="18" xfId="0" applyFont="1" applyFill="1" applyBorder="1" applyAlignment="1">
      <alignment horizontal="center"/>
    </xf>
    <xf numFmtId="0" fontId="0" fillId="33" borderId="18" xfId="0" applyFill="1" applyBorder="1" applyAlignment="1">
      <alignment horizontal="center"/>
    </xf>
    <xf numFmtId="0" fontId="0" fillId="33" borderId="24" xfId="0" applyFont="1" applyFill="1" applyBorder="1" applyAlignment="1">
      <alignment horizontal="center"/>
    </xf>
    <xf numFmtId="0" fontId="0" fillId="33" borderId="0" xfId="0" applyFill="1" applyBorder="1" applyAlignment="1">
      <alignment horizontal="center"/>
    </xf>
    <xf numFmtId="0" fontId="0" fillId="33" borderId="30" xfId="0" applyFill="1" applyBorder="1" applyAlignment="1">
      <alignment horizontal="center"/>
    </xf>
    <xf numFmtId="0" fontId="2" fillId="0" borderId="31" xfId="0" applyFont="1" applyBorder="1" applyAlignment="1">
      <alignment horizontal="center"/>
    </xf>
    <xf numFmtId="0" fontId="0" fillId="33" borderId="32" xfId="0" applyFill="1" applyBorder="1" applyAlignment="1">
      <alignment horizontal="center"/>
    </xf>
    <xf numFmtId="0" fontId="0" fillId="33" borderId="29" xfId="0" applyFill="1"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2" fillId="0" borderId="33" xfId="0" applyFont="1" applyBorder="1" applyAlignment="1">
      <alignment horizontal="left"/>
    </xf>
    <xf numFmtId="0" fontId="0" fillId="33" borderId="34" xfId="0" applyFont="1" applyFill="1" applyBorder="1" applyAlignment="1">
      <alignment horizontal="left"/>
    </xf>
    <xf numFmtId="0" fontId="0" fillId="33" borderId="35" xfId="0" applyFont="1" applyFill="1" applyBorder="1" applyAlignment="1">
      <alignment horizontal="left"/>
    </xf>
    <xf numFmtId="0" fontId="0" fillId="0" borderId="36" xfId="0" applyFont="1" applyBorder="1" applyAlignment="1">
      <alignment horizontal="left"/>
    </xf>
    <xf numFmtId="0" fontId="0" fillId="0" borderId="35" xfId="0" applyFont="1" applyBorder="1" applyAlignment="1">
      <alignment horizontal="left"/>
    </xf>
    <xf numFmtId="0" fontId="0" fillId="0" borderId="36" xfId="0" applyBorder="1" applyAlignment="1">
      <alignment horizontal="left"/>
    </xf>
    <xf numFmtId="0" fontId="0" fillId="0" borderId="35" xfId="0" applyBorder="1" applyAlignment="1">
      <alignment/>
    </xf>
    <xf numFmtId="0" fontId="0" fillId="33" borderId="34" xfId="0" applyFill="1" applyBorder="1" applyAlignment="1">
      <alignment/>
    </xf>
    <xf numFmtId="0" fontId="0" fillId="0" borderId="35" xfId="0" applyBorder="1" applyAlignment="1">
      <alignment horizontal="left"/>
    </xf>
    <xf numFmtId="0" fontId="0" fillId="33" borderId="34" xfId="0" applyFill="1" applyBorder="1" applyAlignment="1">
      <alignment horizontal="left"/>
    </xf>
    <xf numFmtId="0" fontId="0" fillId="33" borderId="32" xfId="0" applyFont="1" applyFill="1" applyBorder="1" applyAlignment="1">
      <alignment horizontal="center"/>
    </xf>
    <xf numFmtId="0" fontId="0" fillId="33" borderId="29" xfId="0" applyFont="1" applyFill="1" applyBorder="1" applyAlignment="1">
      <alignment horizontal="center"/>
    </xf>
    <xf numFmtId="0" fontId="0" fillId="0" borderId="27" xfId="0" applyFont="1" applyBorder="1" applyAlignment="1">
      <alignment horizontal="center"/>
    </xf>
    <xf numFmtId="0" fontId="0" fillId="0" borderId="29" xfId="0" applyFont="1" applyBorder="1" applyAlignment="1">
      <alignment horizontal="center"/>
    </xf>
    <xf numFmtId="2" fontId="0" fillId="33" borderId="32" xfId="0" applyNumberFormat="1" applyFont="1" applyFill="1" applyBorder="1" applyAlignment="1">
      <alignment horizontal="center"/>
    </xf>
    <xf numFmtId="2" fontId="0" fillId="33" borderId="29" xfId="0" applyNumberFormat="1" applyFont="1" applyFill="1" applyBorder="1" applyAlignment="1">
      <alignment horizontal="center"/>
    </xf>
    <xf numFmtId="2" fontId="0" fillId="0" borderId="27" xfId="0" applyNumberFormat="1" applyFont="1" applyBorder="1" applyAlignment="1">
      <alignment horizontal="center"/>
    </xf>
    <xf numFmtId="2" fontId="0" fillId="0" borderId="29" xfId="0" applyNumberFormat="1" applyFont="1" applyBorder="1" applyAlignment="1">
      <alignment horizontal="center"/>
    </xf>
    <xf numFmtId="2" fontId="0" fillId="33" borderId="32" xfId="0" applyNumberFormat="1" applyFill="1" applyBorder="1" applyAlignment="1">
      <alignment horizontal="center"/>
    </xf>
    <xf numFmtId="2" fontId="0" fillId="0" borderId="27" xfId="0" applyNumberFormat="1" applyBorder="1" applyAlignment="1">
      <alignment horizontal="center"/>
    </xf>
    <xf numFmtId="2" fontId="0" fillId="0" borderId="29" xfId="0" applyNumberFormat="1" applyBorder="1" applyAlignment="1">
      <alignment horizontal="center"/>
    </xf>
    <xf numFmtId="0" fontId="0" fillId="33" borderId="29" xfId="0" applyNumberFormat="1" applyFont="1" applyFill="1" applyBorder="1" applyAlignment="1">
      <alignment horizontal="center"/>
    </xf>
    <xf numFmtId="0" fontId="0" fillId="0" borderId="29" xfId="0" applyNumberFormat="1" applyFont="1" applyBorder="1" applyAlignment="1">
      <alignment horizontal="center"/>
    </xf>
    <xf numFmtId="0" fontId="0" fillId="33" borderId="32" xfId="0" applyNumberFormat="1" applyFont="1" applyFill="1" applyBorder="1" applyAlignment="1">
      <alignment horizontal="center"/>
    </xf>
    <xf numFmtId="0" fontId="0" fillId="33" borderId="32" xfId="0" applyNumberFormat="1" applyFill="1" applyBorder="1" applyAlignment="1">
      <alignment horizontal="center"/>
    </xf>
    <xf numFmtId="0" fontId="0" fillId="0" borderId="29" xfId="0" applyNumberForma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0" fillId="33" borderId="22" xfId="0" applyFill="1" applyBorder="1" applyAlignment="1">
      <alignment horizontal="center"/>
    </xf>
    <xf numFmtId="0" fontId="0" fillId="0" borderId="32" xfId="0" applyFont="1" applyBorder="1" applyAlignment="1">
      <alignment horizontal="center"/>
    </xf>
    <xf numFmtId="0" fontId="0" fillId="33" borderId="27" xfId="0" applyFont="1" applyFill="1" applyBorder="1" applyAlignment="1">
      <alignment horizontal="center"/>
    </xf>
    <xf numFmtId="0" fontId="0" fillId="33" borderId="27" xfId="0" applyFill="1" applyBorder="1" applyAlignment="1">
      <alignment horizontal="center"/>
    </xf>
    <xf numFmtId="0" fontId="0" fillId="0" borderId="32" xfId="0" applyBorder="1" applyAlignment="1">
      <alignment horizontal="center"/>
    </xf>
    <xf numFmtId="0" fontId="2" fillId="0" borderId="38" xfId="0" applyFont="1" applyFill="1" applyBorder="1" applyAlignment="1">
      <alignment horizontal="center"/>
    </xf>
    <xf numFmtId="0" fontId="2" fillId="0" borderId="31" xfId="0" applyFont="1" applyFill="1" applyBorder="1" applyAlignment="1">
      <alignment horizontal="center"/>
    </xf>
    <xf numFmtId="0" fontId="7" fillId="0" borderId="0" xfId="0" applyFont="1" applyAlignment="1">
      <alignment/>
    </xf>
    <xf numFmtId="0" fontId="0" fillId="34" borderId="0" xfId="0" applyFill="1" applyAlignment="1">
      <alignment/>
    </xf>
    <xf numFmtId="0" fontId="0" fillId="0" borderId="0" xfId="0" applyFill="1" applyAlignment="1">
      <alignment/>
    </xf>
    <xf numFmtId="0" fontId="0" fillId="0" borderId="28" xfId="0" applyFont="1" applyBorder="1" applyAlignment="1">
      <alignment horizontal="center"/>
    </xf>
    <xf numFmtId="0" fontId="2" fillId="0" borderId="28" xfId="0" applyFont="1" applyBorder="1" applyAlignment="1">
      <alignment horizontal="center"/>
    </xf>
    <xf numFmtId="0" fontId="0" fillId="0" borderId="28" xfId="0" applyBorder="1" applyAlignment="1">
      <alignment horizontal="center"/>
    </xf>
    <xf numFmtId="0" fontId="0" fillId="0" borderId="28" xfId="0" applyFill="1" applyBorder="1" applyAlignment="1">
      <alignment/>
    </xf>
    <xf numFmtId="0" fontId="9" fillId="0" borderId="28" xfId="0" applyFont="1" applyBorder="1" applyAlignment="1">
      <alignment horizontal="center"/>
    </xf>
    <xf numFmtId="0" fontId="9" fillId="0" borderId="26" xfId="0" applyFont="1" applyBorder="1" applyAlignment="1">
      <alignment horizontal="center"/>
    </xf>
    <xf numFmtId="164" fontId="0" fillId="0" borderId="29" xfId="0" applyNumberFormat="1" applyBorder="1" applyAlignment="1">
      <alignment horizontal="center"/>
    </xf>
    <xf numFmtId="164" fontId="0" fillId="0" borderId="24" xfId="0" applyNumberFormat="1" applyBorder="1" applyAlignment="1">
      <alignment horizontal="center"/>
    </xf>
    <xf numFmtId="164" fontId="0" fillId="0" borderId="28" xfId="0" applyNumberFormat="1" applyFill="1" applyBorder="1" applyAlignment="1">
      <alignment horizontal="center"/>
    </xf>
    <xf numFmtId="0" fontId="3" fillId="0" borderId="28" xfId="0" applyFont="1" applyFill="1" applyBorder="1" applyAlignment="1">
      <alignment horizontal="centerContinuous"/>
    </xf>
    <xf numFmtId="0" fontId="0" fillId="0" borderId="28" xfId="0" applyFill="1" applyBorder="1" applyAlignment="1">
      <alignment horizontal="center"/>
    </xf>
    <xf numFmtId="164" fontId="2" fillId="0" borderId="39" xfId="0" applyNumberFormat="1" applyFont="1" applyBorder="1" applyAlignment="1">
      <alignment horizontal="center"/>
    </xf>
    <xf numFmtId="164" fontId="0" fillId="0" borderId="39" xfId="0" applyNumberFormat="1" applyBorder="1" applyAlignment="1">
      <alignment horizontal="center"/>
    </xf>
    <xf numFmtId="0" fontId="3" fillId="0" borderId="19" xfId="0" applyFont="1" applyFill="1" applyBorder="1" applyAlignment="1">
      <alignment horizontal="centerContinuous"/>
    </xf>
    <xf numFmtId="0" fontId="8" fillId="0" borderId="0" xfId="0" applyFont="1" applyAlignment="1">
      <alignment horizontal="center"/>
    </xf>
    <xf numFmtId="0" fontId="11" fillId="0" borderId="0" xfId="0" applyFont="1" applyAlignment="1">
      <alignment horizontal="center"/>
    </xf>
    <xf numFmtId="0" fontId="2" fillId="0" borderId="0" xfId="0" applyFont="1" applyAlignment="1">
      <alignment horizontal="right"/>
    </xf>
    <xf numFmtId="0" fontId="10" fillId="0" borderId="0" xfId="0" applyFont="1" applyAlignment="1">
      <alignment horizontal="center"/>
    </xf>
    <xf numFmtId="0" fontId="11" fillId="0" borderId="0" xfId="0" applyFont="1" applyBorder="1" applyAlignment="1">
      <alignment horizontal="center"/>
    </xf>
    <xf numFmtId="0" fontId="3" fillId="0" borderId="0" xfId="0" applyFont="1" applyFill="1" applyBorder="1" applyAlignment="1">
      <alignment horizontal="centerContinuous"/>
    </xf>
    <xf numFmtId="0" fontId="3" fillId="0" borderId="0" xfId="0" applyFont="1" applyFill="1" applyBorder="1" applyAlignment="1">
      <alignment horizontal="center"/>
    </xf>
    <xf numFmtId="0" fontId="0" fillId="0" borderId="12" xfId="0" applyBorder="1" applyAlignment="1">
      <alignment/>
    </xf>
    <xf numFmtId="0" fontId="8" fillId="0" borderId="12" xfId="0" applyFont="1" applyBorder="1" applyAlignment="1">
      <alignment horizontal="center"/>
    </xf>
    <xf numFmtId="0" fontId="0" fillId="0" borderId="12" xfId="0" applyBorder="1" applyAlignment="1">
      <alignment horizontal="center"/>
    </xf>
    <xf numFmtId="0" fontId="6" fillId="0" borderId="0" xfId="0" applyFont="1" applyAlignment="1">
      <alignment/>
    </xf>
    <xf numFmtId="0" fontId="9" fillId="0" borderId="0" xfId="0" applyFont="1" applyAlignment="1">
      <alignment horizontal="center"/>
    </xf>
    <xf numFmtId="0" fontId="1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Bland Altman Plot for Peak Heart Rate</a:t>
            </a:r>
          </a:p>
        </c:rich>
      </c:tx>
      <c:layout>
        <c:manualLayout>
          <c:xMode val="factor"/>
          <c:yMode val="factor"/>
          <c:x val="-0.0085"/>
          <c:y val="0"/>
        </c:manualLayout>
      </c:layout>
      <c:spPr>
        <a:noFill/>
        <a:ln>
          <a:noFill/>
        </a:ln>
      </c:spPr>
    </c:title>
    <c:plotArea>
      <c:layout>
        <c:manualLayout>
          <c:xMode val="edge"/>
          <c:yMode val="edge"/>
          <c:x val="0.0875"/>
          <c:y val="0.1735"/>
          <c:w val="0.89825"/>
          <c:h val="0.71"/>
        </c:manualLayout>
      </c:layout>
      <c:scatterChart>
        <c:scatterStyle val="lineMarker"/>
        <c:varyColors val="0"/>
        <c:ser>
          <c:idx val="0"/>
          <c:order val="0"/>
          <c:tx>
            <c:strRef>
              <c:f>'Bland Altman-HRpeak'!$D$1</c:f>
              <c:strCache>
                <c:ptCount val="1"/>
                <c:pt idx="0">
                  <c:v>Delta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'Bland Altman-HRpeak'!$C$2:$C$31</c:f>
              <c:numCache/>
            </c:numRef>
          </c:xVal>
          <c:yVal>
            <c:numRef>
              <c:f>'Bland Altman-HRpeak'!$D$2:$D$31</c:f>
              <c:numCache/>
            </c:numRef>
          </c:yVal>
          <c:smooth val="0"/>
        </c:ser>
        <c:axId val="39677735"/>
        <c:axId val="21555296"/>
      </c:scatterChart>
      <c:valAx>
        <c:axId val="39677735"/>
        <c:scaling>
          <c:orientation val="minMax"/>
        </c:scaling>
        <c:axPos val="b"/>
        <c:title>
          <c:tx>
            <c:rich>
              <a:bodyPr vert="horz" rot="0" anchor="ctr"/>
              <a:lstStyle/>
              <a:p>
                <a:pPr algn="ctr">
                  <a:defRPr/>
                </a:pPr>
                <a:r>
                  <a:rPr lang="en-US" cap="none" sz="1425" b="1" i="0" u="none" baseline="0">
                    <a:solidFill>
                      <a:srgbClr val="000000"/>
                    </a:solidFill>
                    <a:latin typeface="Arial"/>
                    <a:ea typeface="Arial"/>
                    <a:cs typeface="Arial"/>
                  </a:rPr>
                  <a:t>Average Peak Heart Rate for Protocols (beats/minute)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555296"/>
        <c:crosses val="autoZero"/>
        <c:crossBetween val="midCat"/>
        <c:dispUnits/>
      </c:valAx>
      <c:valAx>
        <c:axId val="2155529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Difference in Peak Heart Rate (beats/minute)</a:t>
                </a:r>
              </a:p>
            </c:rich>
          </c:tx>
          <c:layout>
            <c:manualLayout>
              <c:xMode val="factor"/>
              <c:yMode val="factor"/>
              <c:x val="-0.004"/>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67773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Correlation  Line Fit  Plot 
( r = .97 )</a:t>
            </a:r>
          </a:p>
        </c:rich>
      </c:tx>
      <c:layout>
        <c:manualLayout>
          <c:xMode val="factor"/>
          <c:yMode val="factor"/>
          <c:x val="0.057"/>
          <c:y val="0"/>
        </c:manualLayout>
      </c:layout>
      <c:spPr>
        <a:noFill/>
        <a:ln>
          <a:noFill/>
        </a:ln>
      </c:spPr>
    </c:title>
    <c:plotArea>
      <c:layout>
        <c:manualLayout>
          <c:xMode val="edge"/>
          <c:yMode val="edge"/>
          <c:x val="0.12175"/>
          <c:y val="0.23675"/>
          <c:w val="0.84025"/>
          <c:h val="0.63275"/>
        </c:manualLayout>
      </c:layout>
      <c:scatterChart>
        <c:scatterStyle val="lineMarker"/>
        <c:varyColors val="0"/>
        <c:ser>
          <c:idx val="0"/>
          <c:order val="0"/>
          <c:tx>
            <c:v>Electric Impedance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Introduction!$A$14:$A$22</c:f>
              <c:numCache/>
            </c:numRef>
          </c:xVal>
          <c:yVal>
            <c:numRef>
              <c:f>Introduction!$B$14:$B$22</c:f>
              <c:numCache/>
            </c:numRef>
          </c:yVal>
          <c:smooth val="0"/>
        </c:ser>
        <c:ser>
          <c:idx val="1"/>
          <c:order val="1"/>
          <c:tx>
            <c:v>Predicted Electric Impedance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Introduction!$A$14:$A$22</c:f>
              <c:numCache/>
            </c:numRef>
          </c:xVal>
          <c:yVal>
            <c:numRef>
              <c:f>Introduction!$AT$42:$AT$50</c:f>
              <c:numCache/>
            </c:numRef>
          </c:yVal>
          <c:smooth val="0"/>
        </c:ser>
        <c:axId val="59779937"/>
        <c:axId val="1148522"/>
      </c:scatterChart>
      <c:valAx>
        <c:axId val="5977993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Skinfolding </a:t>
                </a:r>
              </a:p>
            </c:rich>
          </c:tx>
          <c:layout>
            <c:manualLayout>
              <c:xMode val="factor"/>
              <c:yMode val="factor"/>
              <c:x val="0"/>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148522"/>
        <c:crosses val="autoZero"/>
        <c:crossBetween val="midCat"/>
        <c:dispUnits/>
      </c:valAx>
      <c:valAx>
        <c:axId val="114852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Electric Impedance</a:t>
                </a:r>
              </a:p>
            </c:rich>
          </c:tx>
          <c:layout>
            <c:manualLayout>
              <c:xMode val="factor"/>
              <c:yMode val="factor"/>
              <c:x val="-0.00575"/>
              <c:y val="0.004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977993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Bland Altman Plot for the Protocol Differences in the Measurement of VO2max</a:t>
            </a:r>
          </a:p>
        </c:rich>
      </c:tx>
      <c:layout>
        <c:manualLayout>
          <c:xMode val="factor"/>
          <c:yMode val="factor"/>
          <c:x val="-0.00225"/>
          <c:y val="-0.0075"/>
        </c:manualLayout>
      </c:layout>
      <c:spPr>
        <a:noFill/>
        <a:ln w="3175">
          <a:noFill/>
        </a:ln>
      </c:spPr>
    </c:title>
    <c:plotArea>
      <c:layout>
        <c:manualLayout>
          <c:xMode val="edge"/>
          <c:yMode val="edge"/>
          <c:x val="0.17025"/>
          <c:y val="0.22725"/>
          <c:w val="0.67925"/>
          <c:h val="0.6565"/>
        </c:manualLayout>
      </c:layout>
      <c:scatterChart>
        <c:scatterStyle val="lineMarker"/>
        <c:varyColors val="0"/>
        <c:ser>
          <c:idx val="0"/>
          <c:order val="0"/>
          <c:tx>
            <c:strRef>
              <c:f>'Constructing the Bland-Altman'!$D$1</c:f>
              <c:strCache>
                <c:ptCount val="1"/>
                <c:pt idx="0">
                  <c:v>Delta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'Constructing the Bland-Altman'!$C$2:$C$11</c:f>
              <c:numCache/>
            </c:numRef>
          </c:xVal>
          <c:yVal>
            <c:numRef>
              <c:f>'Constructing the Bland-Altman'!$D$2:$D$11</c:f>
              <c:numCache/>
            </c:numRef>
          </c:yVal>
          <c:smooth val="0"/>
        </c:ser>
        <c:axId val="10336699"/>
        <c:axId val="25921428"/>
      </c:scatterChart>
      <c:valAx>
        <c:axId val="10336699"/>
        <c:scaling>
          <c:orientation val="minMax"/>
        </c:scaling>
        <c:axPos val="b"/>
        <c:title>
          <c:tx>
            <c:rich>
              <a:bodyPr vert="horz" rot="0" anchor="ctr"/>
              <a:lstStyle/>
              <a:p>
                <a:pPr algn="ctr">
                  <a:defRPr/>
                </a:pPr>
                <a:r>
                  <a:rPr lang="en-US" cap="none" sz="1000" b="1" i="0" u="none" baseline="0">
                    <a:solidFill>
                      <a:srgbClr val="000000"/>
                    </a:solidFill>
                  </a:rPr>
                  <a:t>Average of the VO2 Measuring instruments</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921428"/>
        <c:crosses val="autoZero"/>
        <c:crossBetween val="midCat"/>
        <c:dispUnits/>
      </c:valAx>
      <c:valAx>
        <c:axId val="25921428"/>
        <c:scaling>
          <c:orientation val="minMax"/>
        </c:scaling>
        <c:axPos val="l"/>
        <c:title>
          <c:tx>
            <c:rich>
              <a:bodyPr vert="horz" rot="0" anchor="ctr"/>
              <a:lstStyle/>
              <a:p>
                <a:pPr algn="ctr">
                  <a:defRPr/>
                </a:pPr>
                <a:r>
                  <a:rPr lang="en-US" cap="none" sz="1000" b="1" i="0" u="none" baseline="0">
                    <a:solidFill>
                      <a:srgbClr val="000000"/>
                    </a:solidFill>
                  </a:rPr>
                  <a:t>VO2 Instrument Difference</a:t>
                </a:r>
              </a:p>
            </c:rich>
          </c:tx>
          <c:layout>
            <c:manualLayout>
              <c:xMode val="factor"/>
              <c:yMode val="factor"/>
              <c:x val="-0.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36699"/>
        <c:crosses val="autoZero"/>
        <c:crossBetween val="midCat"/>
        <c:dispUnits/>
      </c:valAx>
      <c:spPr>
        <a:solidFill>
          <a:srgbClr val="FFFFFF"/>
        </a:solidFill>
        <a:ln w="3175">
          <a:noFill/>
        </a:ln>
      </c:spPr>
    </c:plotArea>
    <c:legend>
      <c:legendPos val="r"/>
      <c:layout>
        <c:manualLayout>
          <c:xMode val="edge"/>
          <c:yMode val="edge"/>
          <c:x val="0.88"/>
          <c:y val="0.54675"/>
          <c:w val="0.10925"/>
          <c:h val="0.08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Bland Altman Plot for the Protocol Differences in the Measurement of VO2max</a:t>
            </a:r>
          </a:p>
        </c:rich>
      </c:tx>
      <c:layout>
        <c:manualLayout>
          <c:xMode val="factor"/>
          <c:yMode val="factor"/>
          <c:x val="-0.00225"/>
          <c:y val="-0.0075"/>
        </c:manualLayout>
      </c:layout>
      <c:spPr>
        <a:noFill/>
        <a:ln w="3175">
          <a:noFill/>
        </a:ln>
      </c:spPr>
    </c:title>
    <c:plotArea>
      <c:layout>
        <c:manualLayout>
          <c:xMode val="edge"/>
          <c:yMode val="edge"/>
          <c:x val="0.17025"/>
          <c:y val="0.22725"/>
          <c:w val="0.67925"/>
          <c:h val="0.6565"/>
        </c:manualLayout>
      </c:layout>
      <c:scatterChart>
        <c:scatterStyle val="lineMarker"/>
        <c:varyColors val="0"/>
        <c:ser>
          <c:idx val="0"/>
          <c:order val="0"/>
          <c:tx>
            <c:strRef>
              <c:f>'Constructing the Bland-Altman'!$D$1</c:f>
              <c:strCache>
                <c:ptCount val="1"/>
                <c:pt idx="0">
                  <c:v>Delta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'Constructing the Bland-Altman'!$C$2:$C$11</c:f>
              <c:numCache>
                <c:ptCount val="10"/>
                <c:pt idx="0">
                  <c:v>53.3</c:v>
                </c:pt>
                <c:pt idx="1">
                  <c:v>48.599999999999994</c:v>
                </c:pt>
                <c:pt idx="2">
                  <c:v>37.150000000000006</c:v>
                </c:pt>
                <c:pt idx="3">
                  <c:v>46.6</c:v>
                </c:pt>
                <c:pt idx="4">
                  <c:v>58.95</c:v>
                </c:pt>
                <c:pt idx="5">
                  <c:v>45.1</c:v>
                </c:pt>
                <c:pt idx="6">
                  <c:v>47.85</c:v>
                </c:pt>
                <c:pt idx="7">
                  <c:v>61.5</c:v>
                </c:pt>
                <c:pt idx="8">
                  <c:v>67.8</c:v>
                </c:pt>
                <c:pt idx="9">
                  <c:v>63.1</c:v>
                </c:pt>
              </c:numCache>
            </c:numRef>
          </c:xVal>
          <c:yVal>
            <c:numRef>
              <c:f>'Constructing the Bland-Altman'!$D$2:$D$11</c:f>
              <c:numCache>
                <c:ptCount val="10"/>
                <c:pt idx="0">
                  <c:v>-1.3999999999999986</c:v>
                </c:pt>
                <c:pt idx="1">
                  <c:v>-0.3999999999999986</c:v>
                </c:pt>
                <c:pt idx="2">
                  <c:v>1.1000000000000014</c:v>
                </c:pt>
                <c:pt idx="3">
                  <c:v>-1.7999999999999972</c:v>
                </c:pt>
                <c:pt idx="4">
                  <c:v>2.8999999999999986</c:v>
                </c:pt>
                <c:pt idx="5">
                  <c:v>2.799999999999997</c:v>
                </c:pt>
                <c:pt idx="6">
                  <c:v>-1.7000000000000028</c:v>
                </c:pt>
                <c:pt idx="7">
                  <c:v>-1</c:v>
                </c:pt>
                <c:pt idx="8">
                  <c:v>-2.4000000000000057</c:v>
                </c:pt>
                <c:pt idx="9">
                  <c:v>-3.200000000000003</c:v>
                </c:pt>
              </c:numCache>
            </c:numRef>
          </c:yVal>
          <c:smooth val="0"/>
        </c:ser>
        <c:axId val="31966261"/>
        <c:axId val="19260894"/>
      </c:scatterChart>
      <c:valAx>
        <c:axId val="31966261"/>
        <c:scaling>
          <c:orientation val="minMax"/>
        </c:scaling>
        <c:axPos val="b"/>
        <c:title>
          <c:tx>
            <c:rich>
              <a:bodyPr vert="horz" rot="0" anchor="ctr"/>
              <a:lstStyle/>
              <a:p>
                <a:pPr algn="ctr">
                  <a:defRPr/>
                </a:pPr>
                <a:r>
                  <a:rPr lang="en-US" cap="none" sz="1000" b="1" i="0" u="none" baseline="0">
                    <a:solidFill>
                      <a:srgbClr val="000000"/>
                    </a:solidFill>
                  </a:rPr>
                  <a:t>Average of the VO2 Measuring instruments</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260894"/>
        <c:crosses val="autoZero"/>
        <c:crossBetween val="midCat"/>
        <c:dispUnits/>
      </c:valAx>
      <c:valAx>
        <c:axId val="19260894"/>
        <c:scaling>
          <c:orientation val="minMax"/>
        </c:scaling>
        <c:axPos val="l"/>
        <c:title>
          <c:tx>
            <c:rich>
              <a:bodyPr vert="horz" rot="0" anchor="ctr"/>
              <a:lstStyle/>
              <a:p>
                <a:pPr algn="ctr">
                  <a:defRPr/>
                </a:pPr>
                <a:r>
                  <a:rPr lang="en-US" cap="none" sz="1000" b="1" i="0" u="none" baseline="0">
                    <a:solidFill>
                      <a:srgbClr val="000000"/>
                    </a:solidFill>
                  </a:rPr>
                  <a:t>VO2 Instrument Difference</a:t>
                </a:r>
              </a:p>
            </c:rich>
          </c:tx>
          <c:layout>
            <c:manualLayout>
              <c:xMode val="factor"/>
              <c:yMode val="factor"/>
              <c:x val="-0.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66261"/>
        <c:crosses val="autoZero"/>
        <c:crossBetween val="midCat"/>
        <c:dispUnits/>
      </c:valAx>
      <c:spPr>
        <a:solidFill>
          <a:srgbClr val="FFFFFF"/>
        </a:solidFill>
        <a:ln w="3175">
          <a:noFill/>
        </a:ln>
      </c:spPr>
    </c:plotArea>
    <c:legend>
      <c:legendPos val="r"/>
      <c:layout>
        <c:manualLayout>
          <c:xMode val="edge"/>
          <c:yMode val="edge"/>
          <c:x val="0.88"/>
          <c:y val="0.54675"/>
          <c:w val="0.10925"/>
          <c:h val="0.08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19</xdr:col>
      <xdr:colOff>190500</xdr:colOff>
      <xdr:row>7</xdr:row>
      <xdr:rowOff>142875</xdr:rowOff>
    </xdr:to>
    <xdr:sp>
      <xdr:nvSpPr>
        <xdr:cNvPr id="1" name="Text Box 1"/>
        <xdr:cNvSpPr txBox="1">
          <a:spLocks noChangeArrowheads="1"/>
        </xdr:cNvSpPr>
      </xdr:nvSpPr>
      <xdr:spPr>
        <a:xfrm>
          <a:off x="9525" y="28575"/>
          <a:ext cx="10248900" cy="1247775"/>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FEMALE VO2 STUDY
</a:t>
          </a:r>
          <a:r>
            <a:rPr lang="en-US" cap="none" sz="1200" b="1" i="0" u="none" baseline="0">
              <a:solidFill>
                <a:srgbClr val="000000"/>
              </a:solidFill>
              <a:latin typeface="Arial"/>
              <a:ea typeface="Arial"/>
              <a:cs typeface="Arial"/>
            </a:rPr>
            <a:t>27 September - 12 November 2004
</a:t>
          </a:r>
          <a:r>
            <a:rPr lang="en-US" cap="none" sz="1200" b="1" i="0" u="none" baseline="0">
              <a:solidFill>
                <a:srgbClr val="000000"/>
              </a:solidFill>
              <a:latin typeface="Arial"/>
              <a:ea typeface="Arial"/>
              <a:cs typeface="Arial"/>
            </a:rPr>
            <a:t>Principal Investigator:    Greg Miller
</a:t>
          </a:r>
          <a:r>
            <a:rPr lang="en-US" cap="none" sz="1200" b="1" i="0" u="none" baseline="0">
              <a:solidFill>
                <a:srgbClr val="000000"/>
              </a:solidFill>
              <a:latin typeface="Arial"/>
              <a:ea typeface="Arial"/>
              <a:cs typeface="Arial"/>
            </a:rPr>
            <a:t>Assistant Investigators: Tiffany Allen (Body Comp); Adam Parker (Treadmill); Patrick Dougherty (Original Manuscript); Dr. John Green (Stats);              
</a:t>
          </a:r>
          <a:r>
            <a:rPr lang="en-US" cap="none" sz="1200" b="1" i="0" u="none" baseline="0">
              <a:solidFill>
                <a:srgbClr val="000000"/>
              </a:solidFill>
              <a:latin typeface="Arial"/>
              <a:ea typeface="Arial"/>
              <a:cs typeface="Arial"/>
            </a:rPr>
            <a:t>                                              Justin Whitaker (Treadmill); Steve Wood (Treadmill); Joe Carter (Treadmill); Jennifer Kupper (Treadmill); 
</a:t>
          </a:r>
          <a:r>
            <a:rPr lang="en-US" cap="none" sz="1200" b="1" i="0" u="none" baseline="0">
              <a:solidFill>
                <a:srgbClr val="000000"/>
              </a:solidFill>
              <a:latin typeface="Arial"/>
              <a:ea typeface="Arial"/>
              <a:cs typeface="Arial"/>
            </a:rPr>
            <a:t>                                              Gina Cognata (Treadmill); Patrick Dougherty (Treadmill) 
</a:t>
          </a:r>
          <a:r>
            <a:rPr lang="en-US" cap="none" sz="1200" b="1" i="0" u="none" baseline="0">
              <a:solidFill>
                <a:srgbClr val="000000"/>
              </a:solidFill>
              <a:latin typeface="Arial"/>
              <a:ea typeface="Arial"/>
              <a:cs typeface="Arial"/>
            </a:rPr>
            <a:t>                                              </a:t>
          </a:r>
        </a:p>
      </xdr:txBody>
    </xdr:sp>
    <xdr:clientData/>
  </xdr:twoCellAnchor>
  <xdr:oneCellAnchor>
    <xdr:from>
      <xdr:col>0</xdr:col>
      <xdr:colOff>38100</xdr:colOff>
      <xdr:row>70</xdr:row>
      <xdr:rowOff>123825</xdr:rowOff>
    </xdr:from>
    <xdr:ext cx="9896475" cy="1476375"/>
    <xdr:sp>
      <xdr:nvSpPr>
        <xdr:cNvPr id="2" name="Text Box 2"/>
        <xdr:cNvSpPr txBox="1">
          <a:spLocks noChangeArrowheads="1"/>
        </xdr:cNvSpPr>
      </xdr:nvSpPr>
      <xdr:spPr>
        <a:xfrm>
          <a:off x="38100" y="11772900"/>
          <a:ext cx="9896475" cy="1476375"/>
        </a:xfrm>
        <a:prstGeom prst="rect">
          <a:avLst/>
        </a:prstGeom>
        <a:solidFill>
          <a:srgbClr val="CCFFCC"/>
        </a:solidFill>
        <a:ln w="9525" cmpd="sng">
          <a:solidFill>
            <a:srgbClr val="CC99FF"/>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Abbreviations &amp; Headings:
</a:t>
          </a:r>
          <a:r>
            <a:rPr lang="en-US" cap="none" sz="1000" b="1" i="0" u="none" baseline="0">
              <a:solidFill>
                <a:srgbClr val="000000"/>
              </a:solidFill>
              <a:latin typeface="Arial"/>
              <a:ea typeface="Arial"/>
              <a:cs typeface="Arial"/>
            </a:rPr>
            <a:t>Data $ = </a:t>
          </a:r>
          <a:r>
            <a:rPr lang="en-US" cap="none" sz="1000" b="0" i="0" u="none" baseline="0">
              <a:solidFill>
                <a:srgbClr val="000000"/>
              </a:solidFill>
              <a:latin typeface="Arial"/>
              <a:ea typeface="Arial"/>
              <a:cs typeface="Arial"/>
            </a:rPr>
            <a:t>Data group (P = Patrick &amp; G = Greg); </a:t>
          </a:r>
          <a:r>
            <a:rPr lang="en-US" cap="none" sz="1000" b="1" i="0" u="none" baseline="0">
              <a:solidFill>
                <a:srgbClr val="000000"/>
              </a:solidFill>
              <a:latin typeface="Arial"/>
              <a:ea typeface="Arial"/>
              <a:cs typeface="Arial"/>
            </a:rPr>
            <a:t>Name $ </a:t>
          </a:r>
          <a:r>
            <a:rPr lang="en-US" cap="none" sz="1000" b="0" i="0" u="none" baseline="0">
              <a:solidFill>
                <a:srgbClr val="000000"/>
              </a:solidFill>
              <a:latin typeface="Arial"/>
              <a:ea typeface="Arial"/>
              <a:cs typeface="Arial"/>
            </a:rPr>
            <a:t>= Name of Subject (First + Last </a:t>
          </a:r>
          <a:r>
            <a:rPr lang="en-US" cap="none" sz="1000" b="0" i="0" u="sng" baseline="0">
              <a:solidFill>
                <a:srgbClr val="000000"/>
              </a:solidFill>
              <a:latin typeface="Arial"/>
              <a:ea typeface="Arial"/>
              <a:cs typeface="Arial"/>
            </a:rPr>
            <a:t>&lt;</a:t>
          </a:r>
          <a:r>
            <a:rPr lang="en-US" cap="none" sz="1000" b="0" i="0" u="none" baseline="0">
              <a:solidFill>
                <a:srgbClr val="000000"/>
              </a:solidFill>
              <a:latin typeface="Arial"/>
              <a:ea typeface="Arial"/>
              <a:cs typeface="Arial"/>
            </a:rPr>
            <a:t> 8 characters); </a:t>
          </a:r>
          <a:r>
            <a:rPr lang="en-US" cap="none" sz="1000" b="1" i="0" u="none" baseline="0">
              <a:solidFill>
                <a:srgbClr val="000000"/>
              </a:solidFill>
              <a:latin typeface="Arial"/>
              <a:ea typeface="Arial"/>
              <a:cs typeface="Arial"/>
            </a:rPr>
            <a:t>Gender $ </a:t>
          </a:r>
          <a:r>
            <a:rPr lang="en-US" cap="none" sz="1000" b="0" i="0" u="none" baseline="0">
              <a:solidFill>
                <a:srgbClr val="000000"/>
              </a:solidFill>
              <a:latin typeface="Arial"/>
              <a:ea typeface="Arial"/>
              <a:cs typeface="Arial"/>
            </a:rPr>
            <a:t>= Male (M) or Female (F); </a:t>
          </a:r>
          <a:r>
            <a:rPr lang="en-US" cap="none" sz="1000" b="1" i="0" u="none" baseline="0">
              <a:solidFill>
                <a:srgbClr val="000000"/>
              </a:solidFill>
              <a:latin typeface="Arial"/>
              <a:ea typeface="Arial"/>
              <a:cs typeface="Arial"/>
            </a:rPr>
            <a:t>Age </a:t>
          </a:r>
          <a:r>
            <a:rPr lang="en-US" cap="none" sz="1000" b="0" i="0" u="none" baseline="0">
              <a:solidFill>
                <a:srgbClr val="000000"/>
              </a:solidFill>
              <a:latin typeface="Arial"/>
              <a:ea typeface="Arial"/>
              <a:cs typeface="Arial"/>
            </a:rPr>
            <a:t>= Age in years; 
</a:t>
          </a:r>
          <a:r>
            <a:rPr lang="en-US" cap="none" sz="1000" b="1" i="0" u="none" baseline="0">
              <a:solidFill>
                <a:srgbClr val="000000"/>
              </a:solidFill>
              <a:latin typeface="Arial"/>
              <a:ea typeface="Arial"/>
              <a:cs typeface="Arial"/>
            </a:rPr>
            <a:t>Height </a:t>
          </a:r>
          <a:r>
            <a:rPr lang="en-US" cap="none" sz="1000" b="0" i="0" u="none" baseline="0">
              <a:solidFill>
                <a:srgbClr val="000000"/>
              </a:solidFill>
              <a:latin typeface="Arial"/>
              <a:ea typeface="Arial"/>
              <a:cs typeface="Arial"/>
            </a:rPr>
            <a:t>= Height in inches; </a:t>
          </a:r>
          <a:r>
            <a:rPr lang="en-US" cap="none" sz="1000" b="1" i="0" u="none" baseline="0">
              <a:solidFill>
                <a:srgbClr val="000000"/>
              </a:solidFill>
              <a:latin typeface="Arial"/>
              <a:ea typeface="Arial"/>
              <a:cs typeface="Arial"/>
            </a:rPr>
            <a:t>Weight </a:t>
          </a:r>
          <a:r>
            <a:rPr lang="en-US" cap="none" sz="1000" b="0" i="0" u="none" baseline="0">
              <a:solidFill>
                <a:srgbClr val="000000"/>
              </a:solidFill>
              <a:latin typeface="Arial"/>
              <a:ea typeface="Arial"/>
              <a:cs typeface="Arial"/>
            </a:rPr>
            <a:t>= Weight in pounds; </a:t>
          </a:r>
          <a:r>
            <a:rPr lang="en-US" cap="none" sz="1000" b="1" i="0" u="none" baseline="0">
              <a:solidFill>
                <a:srgbClr val="000000"/>
              </a:solidFill>
              <a:latin typeface="Arial"/>
              <a:ea typeface="Arial"/>
              <a:cs typeface="Arial"/>
            </a:rPr>
            <a:t>Protocol $</a:t>
          </a:r>
          <a:r>
            <a:rPr lang="en-US" cap="none" sz="1000" b="0" i="0" u="none" baseline="0">
              <a:solidFill>
                <a:srgbClr val="000000"/>
              </a:solidFill>
              <a:latin typeface="Arial"/>
              <a:ea typeface="Arial"/>
              <a:cs typeface="Arial"/>
            </a:rPr>
            <a:t> = Bruce or Astrand Protocol; </a:t>
          </a:r>
          <a:r>
            <a:rPr lang="en-US" cap="none" sz="1000" b="1" i="0" u="none" baseline="0">
              <a:solidFill>
                <a:srgbClr val="000000"/>
              </a:solidFill>
              <a:latin typeface="Arial"/>
              <a:ea typeface="Arial"/>
              <a:cs typeface="Arial"/>
            </a:rPr>
            <a:t>Timemax </a:t>
          </a:r>
          <a:r>
            <a:rPr lang="en-US" cap="none" sz="1000" b="0" i="0" u="none" baseline="0">
              <a:solidFill>
                <a:srgbClr val="000000"/>
              </a:solidFill>
              <a:latin typeface="Arial"/>
              <a:ea typeface="Arial"/>
              <a:cs typeface="Arial"/>
            </a:rPr>
            <a:t>= Maximum Time in minutes; 
</a:t>
          </a:r>
          <a:r>
            <a:rPr lang="en-US" cap="none" sz="1000" b="1" i="0" u="none" baseline="0">
              <a:solidFill>
                <a:srgbClr val="000000"/>
              </a:solidFill>
              <a:latin typeface="Arial"/>
              <a:ea typeface="Arial"/>
              <a:cs typeface="Arial"/>
            </a:rPr>
            <a:t>Speed </a:t>
          </a:r>
          <a:r>
            <a:rPr lang="en-US" cap="none" sz="1000" b="0" i="0" u="none" baseline="0">
              <a:solidFill>
                <a:srgbClr val="000000"/>
              </a:solidFill>
              <a:latin typeface="Arial"/>
              <a:ea typeface="Arial"/>
              <a:cs typeface="Arial"/>
            </a:rPr>
            <a:t>= Treadmill Speed in miles per hour); </a:t>
          </a:r>
          <a:r>
            <a:rPr lang="en-US" cap="none" sz="1000" b="1" i="0" u="none" baseline="0">
              <a:solidFill>
                <a:srgbClr val="000000"/>
              </a:solidFill>
              <a:latin typeface="Arial"/>
              <a:ea typeface="Arial"/>
              <a:cs typeface="Arial"/>
            </a:rPr>
            <a:t>Grade </a:t>
          </a:r>
          <a:r>
            <a:rPr lang="en-US" cap="none" sz="1000" b="0" i="0" u="none" baseline="0">
              <a:solidFill>
                <a:srgbClr val="000000"/>
              </a:solidFill>
              <a:latin typeface="Arial"/>
              <a:ea typeface="Arial"/>
              <a:cs typeface="Arial"/>
            </a:rPr>
            <a:t>= Treadmill Grade in percent; </a:t>
          </a:r>
          <a:r>
            <a:rPr lang="en-US" cap="none" sz="1000" b="1" i="0" u="none" baseline="0">
              <a:solidFill>
                <a:srgbClr val="000000"/>
              </a:solidFill>
              <a:latin typeface="Arial"/>
              <a:ea typeface="Arial"/>
              <a:cs typeface="Arial"/>
            </a:rPr>
            <a:t>RPEmax </a:t>
          </a:r>
          <a:r>
            <a:rPr lang="en-US" cap="none" sz="1000" b="0" i="0" u="none" baseline="0">
              <a:solidFill>
                <a:srgbClr val="000000"/>
              </a:solidFill>
              <a:latin typeface="Arial"/>
              <a:ea typeface="Arial"/>
              <a:cs typeface="Arial"/>
            </a:rPr>
            <a:t>= Maximum Rating of Perceived Exertion; 
</a:t>
          </a:r>
          <a:r>
            <a:rPr lang="en-US" cap="none" sz="1000" b="1" i="0" u="none" baseline="0">
              <a:solidFill>
                <a:srgbClr val="000000"/>
              </a:solidFill>
              <a:latin typeface="Arial"/>
              <a:ea typeface="Arial"/>
              <a:cs typeface="Arial"/>
            </a:rPr>
            <a:t>VO2apeak </a:t>
          </a:r>
          <a:r>
            <a:rPr lang="en-US" cap="none" sz="1000" b="0" i="0" u="none" baseline="0">
              <a:solidFill>
                <a:srgbClr val="000000"/>
              </a:solidFill>
              <a:latin typeface="Arial"/>
              <a:ea typeface="Arial"/>
              <a:cs typeface="Arial"/>
            </a:rPr>
            <a:t>= Absolute Peak Oxygen Consumption in Liters of Oxygen per Minute; </a:t>
          </a:r>
          <a:r>
            <a:rPr lang="en-US" cap="none" sz="1000" b="1" i="0" u="none" baseline="0">
              <a:solidFill>
                <a:srgbClr val="000000"/>
              </a:solidFill>
              <a:latin typeface="Arial"/>
              <a:ea typeface="Arial"/>
              <a:cs typeface="Arial"/>
            </a:rPr>
            <a:t>VO2rpeak </a:t>
          </a:r>
          <a:r>
            <a:rPr lang="en-US" cap="none" sz="1000" b="0" i="0" u="none" baseline="0">
              <a:solidFill>
                <a:srgbClr val="000000"/>
              </a:solidFill>
              <a:latin typeface="Arial"/>
              <a:ea typeface="Arial"/>
              <a:cs typeface="Arial"/>
            </a:rPr>
            <a:t>= Relative Peak Oxygen Consumption in Milliliters of Oxygen per Kilograms-Minute; </a:t>
          </a:r>
          <a:r>
            <a:rPr lang="en-US" cap="none" sz="1000" b="1" i="0" u="none" baseline="0">
              <a:solidFill>
                <a:srgbClr val="000000"/>
              </a:solidFill>
              <a:latin typeface="Arial"/>
              <a:ea typeface="Arial"/>
              <a:cs typeface="Arial"/>
            </a:rPr>
            <a:t>HRpeak</a:t>
          </a:r>
          <a:r>
            <a:rPr lang="en-US" cap="none" sz="1000" b="0" i="0" u="none" baseline="0">
              <a:solidFill>
                <a:srgbClr val="000000"/>
              </a:solidFill>
              <a:latin typeface="Arial"/>
              <a:ea typeface="Arial"/>
              <a:cs typeface="Arial"/>
            </a:rPr>
            <a:t> = Peak Heart Rate in beats per minute; </a:t>
          </a:r>
          <a:r>
            <a:rPr lang="en-US" cap="none" sz="1000" b="1" i="0" u="none" baseline="0">
              <a:solidFill>
                <a:srgbClr val="000000"/>
              </a:solidFill>
              <a:latin typeface="Arial"/>
              <a:ea typeface="Arial"/>
              <a:cs typeface="Arial"/>
            </a:rPr>
            <a:t>RERpeak </a:t>
          </a:r>
          <a:r>
            <a:rPr lang="en-US" cap="none" sz="1000" b="0" i="0" u="none" baseline="0">
              <a:solidFill>
                <a:srgbClr val="000000"/>
              </a:solidFill>
              <a:latin typeface="Arial"/>
              <a:ea typeface="Arial"/>
              <a:cs typeface="Arial"/>
            </a:rPr>
            <a:t>= Peak Respiratory Exchange Ratio; </a:t>
          </a:r>
          <a:r>
            <a:rPr lang="en-US" cap="none" sz="1000" b="1" i="0" u="none" baseline="0">
              <a:solidFill>
                <a:srgbClr val="000000"/>
              </a:solidFill>
              <a:latin typeface="Arial"/>
              <a:ea typeface="Arial"/>
              <a:cs typeface="Arial"/>
            </a:rPr>
            <a:t>VEpeak</a:t>
          </a:r>
          <a:r>
            <a:rPr lang="en-US" cap="none" sz="1000" b="0" i="0" u="none" baseline="0">
              <a:solidFill>
                <a:srgbClr val="000000"/>
              </a:solidFill>
              <a:latin typeface="Arial"/>
              <a:ea typeface="Arial"/>
              <a:cs typeface="Arial"/>
            </a:rPr>
            <a:t> = Peak Minute Ventilation in liters per minute; 
</a:t>
          </a:r>
          <a:r>
            <a:rPr lang="en-US" cap="none" sz="1000" b="1" i="0" u="none" baseline="0">
              <a:solidFill>
                <a:srgbClr val="000000"/>
              </a:solidFill>
              <a:latin typeface="Arial"/>
              <a:ea typeface="Arial"/>
              <a:cs typeface="Arial"/>
            </a:rPr>
            <a:t>SSBP</a:t>
          </a:r>
          <a:r>
            <a:rPr lang="en-US" cap="none" sz="1000" b="0" i="0" u="none" baseline="0">
              <a:solidFill>
                <a:srgbClr val="000000"/>
              </a:solidFill>
              <a:latin typeface="Arial"/>
              <a:ea typeface="Arial"/>
              <a:cs typeface="Arial"/>
            </a:rPr>
            <a:t> = Supine Systolic Blood Pressure in milliliters of mercury; </a:t>
          </a:r>
          <a:r>
            <a:rPr lang="en-US" cap="none" sz="1000" b="1" i="0" u="none" baseline="0">
              <a:solidFill>
                <a:srgbClr val="000000"/>
              </a:solidFill>
              <a:latin typeface="Arial"/>
              <a:ea typeface="Arial"/>
              <a:cs typeface="Arial"/>
            </a:rPr>
            <a:t>SDBP</a:t>
          </a:r>
          <a:r>
            <a:rPr lang="en-US" cap="none" sz="1000" b="0" i="0" u="none" baseline="0">
              <a:solidFill>
                <a:srgbClr val="000000"/>
              </a:solidFill>
              <a:latin typeface="Arial"/>
              <a:ea typeface="Arial"/>
              <a:cs typeface="Arial"/>
            </a:rPr>
            <a:t> = Supine Diastolic Blood Pressure in milliliters of mercury; 
</a:t>
          </a:r>
          <a:r>
            <a:rPr lang="en-US" cap="none" sz="1000" b="1" i="0" u="none" baseline="0">
              <a:solidFill>
                <a:srgbClr val="000000"/>
              </a:solidFill>
              <a:latin typeface="Arial"/>
              <a:ea typeface="Arial"/>
              <a:cs typeface="Arial"/>
            </a:rPr>
            <a:t>PESBP</a:t>
          </a:r>
          <a:r>
            <a:rPr lang="en-US" cap="none" sz="1000" b="0" i="0" u="none" baseline="0">
              <a:solidFill>
                <a:srgbClr val="000000"/>
              </a:solidFill>
              <a:latin typeface="Arial"/>
              <a:ea typeface="Arial"/>
              <a:cs typeface="Arial"/>
            </a:rPr>
            <a:t> = Pre-exercise Systolic Blood Pressure in millimiters of mercury; </a:t>
          </a:r>
          <a:r>
            <a:rPr lang="en-US" cap="none" sz="1000" b="1" i="0" u="none" baseline="0">
              <a:solidFill>
                <a:srgbClr val="000000"/>
              </a:solidFill>
              <a:latin typeface="Arial"/>
              <a:ea typeface="Arial"/>
              <a:cs typeface="Arial"/>
            </a:rPr>
            <a:t>PEDBP </a:t>
          </a:r>
          <a:r>
            <a:rPr lang="en-US" cap="none" sz="1000" b="0" i="0" u="none" baseline="0">
              <a:solidFill>
                <a:srgbClr val="000000"/>
              </a:solidFill>
              <a:latin typeface="Arial"/>
              <a:ea typeface="Arial"/>
              <a:cs typeface="Arial"/>
            </a:rPr>
            <a:t>= Pre-exercise Diastolic Blood Pressure in milliliters of mercury; 
</a:t>
          </a:r>
          <a:r>
            <a:rPr lang="en-US" cap="none" sz="1000" b="1" i="0" u="none" baseline="0">
              <a:solidFill>
                <a:srgbClr val="000000"/>
              </a:solidFill>
              <a:latin typeface="Arial"/>
              <a:ea typeface="Arial"/>
              <a:cs typeface="Arial"/>
            </a:rPr>
            <a:t>SHR </a:t>
          </a:r>
          <a:r>
            <a:rPr lang="en-US" cap="none" sz="1000" b="0" i="0" u="none" baseline="0">
              <a:solidFill>
                <a:srgbClr val="000000"/>
              </a:solidFill>
              <a:latin typeface="Arial"/>
              <a:ea typeface="Arial"/>
              <a:cs typeface="Arial"/>
            </a:rPr>
            <a:t>= Supine Heart Rate in beats per minute; </a:t>
          </a:r>
          <a:r>
            <a:rPr lang="en-US" cap="none" sz="1000" b="1" i="0" u="none" baseline="0">
              <a:solidFill>
                <a:srgbClr val="000000"/>
              </a:solidFill>
              <a:latin typeface="Arial"/>
              <a:ea typeface="Arial"/>
              <a:cs typeface="Arial"/>
            </a:rPr>
            <a:t>PEHR </a:t>
          </a:r>
          <a:r>
            <a:rPr lang="en-US" cap="none" sz="1000" b="0" i="0" u="none" baseline="0">
              <a:solidFill>
                <a:srgbClr val="000000"/>
              </a:solidFill>
              <a:latin typeface="Arial"/>
              <a:ea typeface="Arial"/>
              <a:cs typeface="Arial"/>
            </a:rPr>
            <a:t>= Pre-exercise Heart Rate in beats per minute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18</xdr:col>
      <xdr:colOff>285750</xdr:colOff>
      <xdr:row>8</xdr:row>
      <xdr:rowOff>76200</xdr:rowOff>
    </xdr:to>
    <xdr:sp>
      <xdr:nvSpPr>
        <xdr:cNvPr id="1" name="Rectangle 3"/>
        <xdr:cNvSpPr>
          <a:spLocks/>
        </xdr:cNvSpPr>
      </xdr:nvSpPr>
      <xdr:spPr>
        <a:xfrm>
          <a:off x="47625" y="28575"/>
          <a:ext cx="11734800" cy="1343025"/>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FEMALE VO</a:t>
          </a:r>
          <a:r>
            <a:rPr lang="en-US" cap="none" sz="1200" b="1" i="0" u="none" baseline="-25000">
              <a:solidFill>
                <a:srgbClr val="000000"/>
              </a:solidFill>
              <a:latin typeface="Arial"/>
              <a:ea typeface="Arial"/>
              <a:cs typeface="Arial"/>
            </a:rPr>
            <a:t>2</a:t>
          </a:r>
          <a:r>
            <a:rPr lang="en-US" cap="none" sz="1200" b="1" i="0" u="none" baseline="0">
              <a:solidFill>
                <a:srgbClr val="000000"/>
              </a:solidFill>
              <a:latin typeface="Arial"/>
              <a:ea typeface="Arial"/>
              <a:cs typeface="Arial"/>
            </a:rPr>
            <a:t> STUDY
</a:t>
          </a:r>
          <a:r>
            <a:rPr lang="en-US" cap="none" sz="1200" b="1" i="0" u="none" baseline="0">
              <a:solidFill>
                <a:srgbClr val="000000"/>
              </a:solidFill>
              <a:latin typeface="Arial"/>
              <a:ea typeface="Arial"/>
              <a:cs typeface="Arial"/>
            </a:rPr>
            <a:t>27 September - 12 November 2004
</a:t>
          </a:r>
          <a:r>
            <a:rPr lang="en-US" cap="none" sz="1200" b="1" i="0" u="none" baseline="0">
              <a:solidFill>
                <a:srgbClr val="000000"/>
              </a:solidFill>
              <a:latin typeface="Arial"/>
              <a:ea typeface="Arial"/>
              <a:cs typeface="Arial"/>
            </a:rPr>
            <a:t>Principal Investigator: Greg Miller
</a:t>
          </a:r>
          <a:r>
            <a:rPr lang="en-US" cap="none" sz="1200" b="1" i="0" u="none" baseline="0">
              <a:solidFill>
                <a:srgbClr val="000000"/>
              </a:solidFill>
              <a:latin typeface="Arial"/>
              <a:ea typeface="Arial"/>
              <a:cs typeface="Arial"/>
            </a:rPr>
            <a:t>Assistant Investigators: Tiffany Allen (Body Comp); Adam Parker (Treadmill); Patrick Dougherty (Original Manuscript); Dr. John Green (Stats); 
</a:t>
          </a:r>
          <a:r>
            <a:rPr lang="en-US" cap="none" sz="1200" b="1" i="0" u="none" baseline="0">
              <a:solidFill>
                <a:srgbClr val="000000"/>
              </a:solidFill>
              <a:latin typeface="Arial"/>
              <a:ea typeface="Arial"/>
              <a:cs typeface="Arial"/>
            </a:rPr>
            <a:t>                                              Justin Whitaker (Treadmill); Steve Wood (Treadmill); Joe Carter (Treadmill); Jennifer Kupper (Treadmill); Gina Cognata (Treadmill);
</a:t>
          </a:r>
          <a:r>
            <a:rPr lang="en-US" cap="none" sz="1200" b="1" i="0" u="none" baseline="0">
              <a:solidFill>
                <a:srgbClr val="000000"/>
              </a:solidFill>
              <a:latin typeface="Arial"/>
              <a:ea typeface="Arial"/>
              <a:cs typeface="Arial"/>
            </a:rPr>
            <a:t>                                              Patrick Dougherty (Treadmill)</a:t>
          </a:r>
        </a:p>
      </xdr:txBody>
    </xdr:sp>
    <xdr:clientData/>
  </xdr:twoCellAnchor>
  <xdr:twoCellAnchor>
    <xdr:from>
      <xdr:col>0</xdr:col>
      <xdr:colOff>19050</xdr:colOff>
      <xdr:row>26</xdr:row>
      <xdr:rowOff>28575</xdr:rowOff>
    </xdr:from>
    <xdr:to>
      <xdr:col>18</xdr:col>
      <xdr:colOff>390525</xdr:colOff>
      <xdr:row>30</xdr:row>
      <xdr:rowOff>161925</xdr:rowOff>
    </xdr:to>
    <xdr:sp>
      <xdr:nvSpPr>
        <xdr:cNvPr id="2" name="Rectangle 4"/>
        <xdr:cNvSpPr>
          <a:spLocks/>
        </xdr:cNvSpPr>
      </xdr:nvSpPr>
      <xdr:spPr>
        <a:xfrm>
          <a:off x="19050" y="4410075"/>
          <a:ext cx="11868150" cy="8572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Abbreviations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%BF</a:t>
          </a:r>
          <a:r>
            <a:rPr lang="en-US" cap="none" sz="1000" b="0" i="0" u="none" baseline="0">
              <a:solidFill>
                <a:srgbClr val="000000"/>
              </a:solidFill>
              <a:latin typeface="Arial"/>
              <a:ea typeface="Arial"/>
              <a:cs typeface="Arial"/>
            </a:rPr>
            <a:t> = Percent bodyfat Hydro Tank; </a:t>
          </a:r>
          <a:r>
            <a:rPr lang="en-US" cap="none" sz="1000" b="1" i="0" u="none" baseline="0">
              <a:solidFill>
                <a:srgbClr val="000000"/>
              </a:solidFill>
              <a:latin typeface="Arial"/>
              <a:ea typeface="Arial"/>
              <a:cs typeface="Arial"/>
            </a:rPr>
            <a:t>TimeB</a:t>
          </a:r>
          <a:r>
            <a:rPr lang="en-US" cap="none" sz="1000" b="0" i="0" u="none" baseline="0">
              <a:solidFill>
                <a:srgbClr val="000000"/>
              </a:solidFill>
              <a:latin typeface="Arial"/>
              <a:ea typeface="Arial"/>
              <a:cs typeface="Arial"/>
            </a:rPr>
            <a:t> = Bruce treadmill time in minutes; </a:t>
          </a:r>
          <a:r>
            <a:rPr lang="en-US" cap="none" sz="1000" b="1" i="0" u="none" baseline="0">
              <a:solidFill>
                <a:srgbClr val="000000"/>
              </a:solidFill>
              <a:latin typeface="Arial"/>
              <a:ea typeface="Arial"/>
              <a:cs typeface="Arial"/>
            </a:rPr>
            <a:t>TimeR</a:t>
          </a:r>
          <a:r>
            <a:rPr lang="en-US" cap="none" sz="1000" b="0" i="0" u="none" baseline="0">
              <a:solidFill>
                <a:srgbClr val="000000"/>
              </a:solidFill>
              <a:latin typeface="Arial"/>
              <a:ea typeface="Arial"/>
              <a:cs typeface="Arial"/>
            </a:rPr>
            <a:t> = Astrand Treadmill Time in minute; </a:t>
          </a:r>
          <a:r>
            <a:rPr lang="en-US" cap="none" sz="1000" b="1" i="0" u="none" baseline="0">
              <a:solidFill>
                <a:srgbClr val="000000"/>
              </a:solidFill>
              <a:latin typeface="Arial"/>
              <a:ea typeface="Arial"/>
              <a:cs typeface="Arial"/>
            </a:rPr>
            <a:t>RPEmaxB</a:t>
          </a:r>
          <a:r>
            <a:rPr lang="en-US" cap="none" sz="1000" b="0" i="0" u="none" baseline="0">
              <a:solidFill>
                <a:srgbClr val="000000"/>
              </a:solidFill>
              <a:latin typeface="Arial"/>
              <a:ea typeface="Arial"/>
              <a:cs typeface="Arial"/>
            </a:rPr>
            <a:t> = Maximal Rating of Perceived Exertion during Bruce; 
</a:t>
          </a:r>
          <a:r>
            <a:rPr lang="en-US" cap="none" sz="1000" b="1" i="0" u="none" baseline="0">
              <a:solidFill>
                <a:srgbClr val="000000"/>
              </a:solidFill>
              <a:latin typeface="Arial"/>
              <a:ea typeface="Arial"/>
              <a:cs typeface="Arial"/>
            </a:rPr>
            <a:t>RPEmaxR</a:t>
          </a:r>
          <a:r>
            <a:rPr lang="en-US" cap="none" sz="1000" b="0" i="0" u="none" baseline="0">
              <a:solidFill>
                <a:srgbClr val="000000"/>
              </a:solidFill>
              <a:latin typeface="Arial"/>
              <a:ea typeface="Arial"/>
              <a:cs typeface="Arial"/>
            </a:rPr>
            <a:t> = Maximal Rating of Perceived Exertion; </a:t>
          </a:r>
          <a:r>
            <a:rPr lang="en-US" cap="none" sz="1000" b="1" i="0" u="none" baseline="0">
              <a:solidFill>
                <a:srgbClr val="000000"/>
              </a:solidFill>
              <a:latin typeface="Arial"/>
              <a:ea typeface="Arial"/>
              <a:cs typeface="Arial"/>
            </a:rPr>
            <a:t>VO</a:t>
          </a:r>
          <a:r>
            <a:rPr lang="en-US" cap="none" sz="1000" b="1" i="0" u="none" baseline="-25000">
              <a:solidFill>
                <a:srgbClr val="000000"/>
              </a:solidFill>
              <a:latin typeface="Arial"/>
              <a:ea typeface="Arial"/>
              <a:cs typeface="Arial"/>
            </a:rPr>
            <a:t>2</a:t>
          </a:r>
          <a:r>
            <a:rPr lang="en-US" cap="none" sz="1000" b="1" i="0" u="none" baseline="0">
              <a:solidFill>
                <a:srgbClr val="000000"/>
              </a:solidFill>
              <a:latin typeface="Arial"/>
              <a:ea typeface="Arial"/>
              <a:cs typeface="Arial"/>
            </a:rPr>
            <a:t>rB</a:t>
          </a:r>
          <a:r>
            <a:rPr lang="en-US" cap="none" sz="1000" b="0" i="0" u="none" baseline="0">
              <a:solidFill>
                <a:srgbClr val="000000"/>
              </a:solidFill>
              <a:latin typeface="Arial"/>
              <a:ea typeface="Arial"/>
              <a:cs typeface="Arial"/>
            </a:rPr>
            <a:t> = Relative Peak Oxygen Consumption (Bruce); </a:t>
          </a:r>
          <a:r>
            <a:rPr lang="en-US" cap="none" sz="1000" b="1" i="0" u="none" baseline="0">
              <a:solidFill>
                <a:srgbClr val="000000"/>
              </a:solidFill>
              <a:latin typeface="Arial"/>
              <a:ea typeface="Arial"/>
              <a:cs typeface="Arial"/>
            </a:rPr>
            <a:t>VO</a:t>
          </a:r>
          <a:r>
            <a:rPr lang="en-US" cap="none" sz="1000" b="1" i="0" u="none" baseline="-25000">
              <a:solidFill>
                <a:srgbClr val="000000"/>
              </a:solidFill>
              <a:latin typeface="Arial"/>
              <a:ea typeface="Arial"/>
              <a:cs typeface="Arial"/>
            </a:rPr>
            <a:t>2</a:t>
          </a:r>
          <a:r>
            <a:rPr lang="en-US" cap="none" sz="1000" b="1" i="0" u="none" baseline="0">
              <a:solidFill>
                <a:srgbClr val="000000"/>
              </a:solidFill>
              <a:latin typeface="Arial"/>
              <a:ea typeface="Arial"/>
              <a:cs typeface="Arial"/>
            </a:rPr>
            <a:t>rR = </a:t>
          </a:r>
          <a:r>
            <a:rPr lang="en-US" cap="none" sz="1000" b="0" i="0" u="none" baseline="0">
              <a:solidFill>
                <a:srgbClr val="000000"/>
              </a:solidFill>
              <a:latin typeface="Arial"/>
              <a:ea typeface="Arial"/>
              <a:cs typeface="Arial"/>
            </a:rPr>
            <a:t>Relative Peak Oxygen Consumption (Astrand); </a:t>
          </a:r>
          <a:r>
            <a:rPr lang="en-US" cap="none" sz="1000" b="1" i="0" u="none" baseline="0">
              <a:solidFill>
                <a:srgbClr val="000000"/>
              </a:solidFill>
              <a:latin typeface="Arial"/>
              <a:ea typeface="Arial"/>
              <a:cs typeface="Arial"/>
            </a:rPr>
            <a:t>HRpeakR </a:t>
          </a:r>
          <a:r>
            <a:rPr lang="en-US" cap="none" sz="1000" b="0" i="0" u="none" baseline="0">
              <a:solidFill>
                <a:srgbClr val="000000"/>
              </a:solidFill>
              <a:latin typeface="Arial"/>
              <a:ea typeface="Arial"/>
              <a:cs typeface="Arial"/>
            </a:rPr>
            <a:t>= Peak Heart Rate (Astrand); 
</a:t>
          </a:r>
          <a:r>
            <a:rPr lang="en-US" cap="none" sz="1000" b="1" i="0" u="none" baseline="0">
              <a:solidFill>
                <a:srgbClr val="000000"/>
              </a:solidFill>
              <a:latin typeface="Arial"/>
              <a:ea typeface="Arial"/>
              <a:cs typeface="Arial"/>
            </a:rPr>
            <a:t>HRpeakB </a:t>
          </a:r>
          <a:r>
            <a:rPr lang="en-US" cap="none" sz="1000" b="0" i="0" u="none" baseline="0">
              <a:solidFill>
                <a:srgbClr val="000000"/>
              </a:solidFill>
              <a:latin typeface="Arial"/>
              <a:ea typeface="Arial"/>
              <a:cs typeface="Arial"/>
            </a:rPr>
            <a:t>= Peak Heart Rate (Bruce); </a:t>
          </a:r>
          <a:r>
            <a:rPr lang="en-US" cap="none" sz="1000" b="1" i="0" u="none" baseline="0">
              <a:solidFill>
                <a:srgbClr val="000000"/>
              </a:solidFill>
              <a:latin typeface="Arial"/>
              <a:ea typeface="Arial"/>
              <a:cs typeface="Arial"/>
            </a:rPr>
            <a:t>RERB </a:t>
          </a:r>
          <a:r>
            <a:rPr lang="en-US" cap="none" sz="1000" b="0" i="0" u="none" baseline="0">
              <a:solidFill>
                <a:srgbClr val="000000"/>
              </a:solidFill>
              <a:latin typeface="Arial"/>
              <a:ea typeface="Arial"/>
              <a:cs typeface="Arial"/>
            </a:rPr>
            <a:t>= Peak Respiratory Exchange Ratio (Bruce); </a:t>
          </a:r>
          <a:r>
            <a:rPr lang="en-US" cap="none" sz="1000" b="1" i="0" u="none" baseline="0">
              <a:solidFill>
                <a:srgbClr val="000000"/>
              </a:solidFill>
              <a:latin typeface="Arial"/>
              <a:ea typeface="Arial"/>
              <a:cs typeface="Arial"/>
            </a:rPr>
            <a:t>RERA </a:t>
          </a:r>
          <a:r>
            <a:rPr lang="en-US" cap="none" sz="1000" b="0" i="0" u="none" baseline="0">
              <a:solidFill>
                <a:srgbClr val="000000"/>
              </a:solidFill>
              <a:latin typeface="Arial"/>
              <a:ea typeface="Arial"/>
              <a:cs typeface="Arial"/>
            </a:rPr>
            <a:t>= Peak Respiratory Exchange Ratio (Astrand); </a:t>
          </a:r>
          <a:r>
            <a:rPr lang="en-US" cap="none" sz="1000" b="1" i="0" u="none" baseline="0">
              <a:solidFill>
                <a:srgbClr val="000000"/>
              </a:solidFill>
              <a:latin typeface="Arial"/>
              <a:ea typeface="Arial"/>
              <a:cs typeface="Arial"/>
            </a:rPr>
            <a:t>VEA </a:t>
          </a:r>
          <a:r>
            <a:rPr lang="en-US" cap="none" sz="1000" b="0" i="0" u="none" baseline="0">
              <a:solidFill>
                <a:srgbClr val="000000"/>
              </a:solidFill>
              <a:latin typeface="Arial"/>
              <a:ea typeface="Arial"/>
              <a:cs typeface="Arial"/>
            </a:rPr>
            <a:t>= Peak Minute Ventilation (Astrand); 
</a:t>
          </a:r>
          <a:r>
            <a:rPr lang="en-US" cap="none" sz="1000" b="1" i="0" u="none" baseline="0">
              <a:solidFill>
                <a:srgbClr val="000000"/>
              </a:solidFill>
              <a:latin typeface="Arial"/>
              <a:ea typeface="Arial"/>
              <a:cs typeface="Arial"/>
            </a:rPr>
            <a:t>VEB </a:t>
          </a:r>
          <a:r>
            <a:rPr lang="en-US" cap="none" sz="1000" b="0" i="0" u="none" baseline="0">
              <a:solidFill>
                <a:srgbClr val="000000"/>
              </a:solidFill>
              <a:latin typeface="Arial"/>
              <a:ea typeface="Arial"/>
              <a:cs typeface="Arial"/>
            </a:rPr>
            <a:t>= Peak Minute Ventilation (Bruce)</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0.15325</cdr:x>
      <cdr:y>0.32825</cdr:y>
    </cdr:from>
    <cdr:to>
      <cdr:x>0.9585</cdr:x>
      <cdr:y>0.32825</cdr:y>
    </cdr:to>
    <cdr:sp>
      <cdr:nvSpPr>
        <cdr:cNvPr id="1" name="Line 3"/>
        <cdr:cNvSpPr>
          <a:spLocks/>
        </cdr:cNvSpPr>
      </cdr:nvSpPr>
      <cdr:spPr>
        <a:xfrm>
          <a:off x="1028700" y="1181100"/>
          <a:ext cx="5419725" cy="0"/>
        </a:xfrm>
        <a:prstGeom prst="line">
          <a:avLst/>
        </a:prstGeom>
        <a:noFill/>
        <a:ln w="57150" cmpd="sng">
          <a:solidFill>
            <a:srgbClr val="000000"/>
          </a:solidFill>
          <a:prstDash val="sysDash"/>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0.15325</cdr:x>
      <cdr:y>0.6805</cdr:y>
    </cdr:from>
    <cdr:to>
      <cdr:x>0.9585</cdr:x>
      <cdr:y>0.6805</cdr:y>
    </cdr:to>
    <cdr:sp>
      <cdr:nvSpPr>
        <cdr:cNvPr id="2" name="Line 4"/>
        <cdr:cNvSpPr>
          <a:spLocks/>
        </cdr:cNvSpPr>
      </cdr:nvSpPr>
      <cdr:spPr>
        <a:xfrm>
          <a:off x="1028700" y="2447925"/>
          <a:ext cx="5419725" cy="0"/>
        </a:xfrm>
        <a:prstGeom prst="line">
          <a:avLst/>
        </a:prstGeom>
        <a:noFill/>
        <a:ln w="57150" cmpd="sng">
          <a:solidFill>
            <a:srgbClr val="000000"/>
          </a:solidFill>
          <a:prstDash val="sysDash"/>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22</xdr:row>
      <xdr:rowOff>0</xdr:rowOff>
    </xdr:from>
    <xdr:to>
      <xdr:col>11</xdr:col>
      <xdr:colOff>9525</xdr:colOff>
      <xdr:row>43</xdr:row>
      <xdr:rowOff>114300</xdr:rowOff>
    </xdr:to>
    <xdr:graphicFrame>
      <xdr:nvGraphicFramePr>
        <xdr:cNvPr id="1" name="Chart 1"/>
        <xdr:cNvGraphicFramePr/>
      </xdr:nvGraphicFramePr>
      <xdr:xfrm>
        <a:off x="3009900" y="3771900"/>
        <a:ext cx="6734175" cy="36004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0.20525</cdr:x>
      <cdr:y>0.28075</cdr:y>
    </cdr:from>
    <cdr:to>
      <cdr:x>0.92725</cdr:x>
      <cdr:y>0.756</cdr:y>
    </cdr:to>
    <cdr:sp>
      <cdr:nvSpPr>
        <cdr:cNvPr id="1" name="Line 1"/>
        <cdr:cNvSpPr>
          <a:spLocks/>
        </cdr:cNvSpPr>
      </cdr:nvSpPr>
      <cdr:spPr>
        <a:xfrm flipH="1">
          <a:off x="523875" y="676275"/>
          <a:ext cx="1866900" cy="1152525"/>
        </a:xfrm>
        <a:prstGeom prst="line">
          <a:avLst/>
        </a:prstGeom>
        <a:noFill/>
        <a:ln w="28575" cmpd="sng">
          <a:solidFill>
            <a:srgbClr val="339966"/>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66675</xdr:rowOff>
    </xdr:from>
    <xdr:to>
      <xdr:col>7</xdr:col>
      <xdr:colOff>571500</xdr:colOff>
      <xdr:row>5</xdr:row>
      <xdr:rowOff>114300</xdr:rowOff>
    </xdr:to>
    <xdr:sp>
      <xdr:nvSpPr>
        <xdr:cNvPr id="1" name="Text Box 1"/>
        <xdr:cNvSpPr txBox="1">
          <a:spLocks noChangeArrowheads="1"/>
        </xdr:cNvSpPr>
      </xdr:nvSpPr>
      <xdr:spPr>
        <a:xfrm>
          <a:off x="304800" y="66675"/>
          <a:ext cx="5753100" cy="857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Using the</a:t>
          </a:r>
          <a:r>
            <a:rPr lang="en-US" cap="none" sz="1200" b="1" i="0" u="none" baseline="0">
              <a:solidFill>
                <a:srgbClr val="993300"/>
              </a:solidFill>
              <a:latin typeface="Arial"/>
              <a:ea typeface="Arial"/>
              <a:cs typeface="Arial"/>
            </a:rPr>
            <a:t> </a:t>
          </a:r>
          <a:r>
            <a:rPr lang="en-US" cap="none" sz="1200" b="1" i="0" u="none" baseline="0">
              <a:solidFill>
                <a:srgbClr val="0000FF"/>
              </a:solidFill>
              <a:latin typeface="Arial"/>
              <a:ea typeface="Arial"/>
              <a:cs typeface="Arial"/>
            </a:rPr>
            <a:t>Bland-Altman Plot</a:t>
          </a:r>
          <a:r>
            <a:rPr lang="en-US" cap="none" sz="1200" b="1" i="0" u="none" baseline="0">
              <a:solidFill>
                <a:srgbClr val="993300"/>
              </a:solidFill>
              <a:latin typeface="Arial"/>
              <a:ea typeface="Arial"/>
              <a:cs typeface="Arial"/>
            </a:rPr>
            <a:t> </a:t>
          </a:r>
          <a:r>
            <a:rPr lang="en-US" cap="none" sz="1200" b="1" i="0" u="none" baseline="0">
              <a:solidFill>
                <a:srgbClr val="000000"/>
              </a:solidFill>
              <a:latin typeface="Arial"/>
              <a:ea typeface="Arial"/>
              <a:cs typeface="Arial"/>
            </a:rPr>
            <a:t>procedure to test for instrument agreement, i.e.. do two instruments yield the same measured physiological values?</a:t>
          </a:r>
          <a:r>
            <a:rPr lang="en-US" cap="none" sz="1200" b="1" i="0" u="none" baseline="0">
              <a:solidFill>
                <a:srgbClr val="993300"/>
              </a:solidFill>
              <a:latin typeface="Arial"/>
              <a:ea typeface="Arial"/>
              <a:cs typeface="Arial"/>
            </a:rPr>
            <a:t>
</a:t>
          </a:r>
          <a:r>
            <a:rPr lang="en-US" cap="none" sz="1200" b="1" i="0" u="none" baseline="0">
              <a:solidFill>
                <a:srgbClr val="993300"/>
              </a:solidFill>
              <a:latin typeface="Arial"/>
              <a:ea typeface="Arial"/>
              <a:cs typeface="Arial"/>
            </a:rPr>
            <a:t>Bland, J.M., Altman, D.G. (1986)  </a:t>
          </a:r>
          <a:r>
            <a:rPr lang="en-US" cap="none" sz="1200" b="1" i="1" u="none" baseline="0">
              <a:solidFill>
                <a:srgbClr val="993300"/>
              </a:solidFill>
              <a:latin typeface="Arial"/>
              <a:ea typeface="Arial"/>
              <a:cs typeface="Arial"/>
            </a:rPr>
            <a:t>Statistical methods for assessinsg agreement between two methods of clinical measurement. </a:t>
          </a:r>
          <a:r>
            <a:rPr lang="en-US" cap="none" sz="1200" b="1" i="0" u="none" baseline="0">
              <a:solidFill>
                <a:srgbClr val="993300"/>
              </a:solidFill>
              <a:latin typeface="Arial"/>
              <a:ea typeface="Arial"/>
              <a:cs typeface="Arial"/>
            </a:rPr>
            <a:t>Lancet, 327 (8476), pp. 307- 310</a:t>
          </a:r>
        </a:p>
      </xdr:txBody>
    </xdr:sp>
    <xdr:clientData/>
  </xdr:twoCellAnchor>
  <xdr:twoCellAnchor>
    <xdr:from>
      <xdr:col>2</xdr:col>
      <xdr:colOff>238125</xdr:colOff>
      <xdr:row>10</xdr:row>
      <xdr:rowOff>0</xdr:rowOff>
    </xdr:from>
    <xdr:to>
      <xdr:col>6</xdr:col>
      <xdr:colOff>123825</xdr:colOff>
      <xdr:row>24</xdr:row>
      <xdr:rowOff>152400</xdr:rowOff>
    </xdr:to>
    <xdr:graphicFrame>
      <xdr:nvGraphicFramePr>
        <xdr:cNvPr id="2" name="Chart 5"/>
        <xdr:cNvGraphicFramePr/>
      </xdr:nvGraphicFramePr>
      <xdr:xfrm>
        <a:off x="2409825" y="1619250"/>
        <a:ext cx="2590800" cy="2419350"/>
      </xdr:xfrm>
      <a:graphic>
        <a:graphicData uri="http://schemas.openxmlformats.org/drawingml/2006/chart">
          <c:chart xmlns:c="http://schemas.openxmlformats.org/drawingml/2006/chart" r:id="rId1"/>
        </a:graphicData>
      </a:graphic>
    </xdr:graphicFrame>
    <xdr:clientData/>
  </xdr:twoCellAnchor>
  <xdr:twoCellAnchor>
    <xdr:from>
      <xdr:col>3</xdr:col>
      <xdr:colOff>590550</xdr:colOff>
      <xdr:row>14</xdr:row>
      <xdr:rowOff>114300</xdr:rowOff>
    </xdr:from>
    <xdr:to>
      <xdr:col>5</xdr:col>
      <xdr:colOff>19050</xdr:colOff>
      <xdr:row>18</xdr:row>
      <xdr:rowOff>57150</xdr:rowOff>
    </xdr:to>
    <xdr:sp>
      <xdr:nvSpPr>
        <xdr:cNvPr id="3" name="Line 6"/>
        <xdr:cNvSpPr>
          <a:spLocks/>
        </xdr:cNvSpPr>
      </xdr:nvSpPr>
      <xdr:spPr>
        <a:xfrm flipV="1">
          <a:off x="3371850" y="2381250"/>
          <a:ext cx="914400" cy="590550"/>
        </a:xfrm>
        <a:prstGeom prst="line">
          <a:avLst/>
        </a:prstGeom>
        <a:noFill/>
        <a:ln w="19050" cmpd="sng">
          <a:solidFill>
            <a:srgbClr val="CC00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28</xdr:row>
      <xdr:rowOff>38100</xdr:rowOff>
    </xdr:from>
    <xdr:to>
      <xdr:col>5</xdr:col>
      <xdr:colOff>819150</xdr:colOff>
      <xdr:row>28</xdr:row>
      <xdr:rowOff>38100</xdr:rowOff>
    </xdr:to>
    <xdr:sp>
      <xdr:nvSpPr>
        <xdr:cNvPr id="1" name="Line 2"/>
        <xdr:cNvSpPr>
          <a:spLocks/>
        </xdr:cNvSpPr>
      </xdr:nvSpPr>
      <xdr:spPr>
        <a:xfrm>
          <a:off x="3400425" y="4629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819150</xdr:colOff>
      <xdr:row>41</xdr:row>
      <xdr:rowOff>38100</xdr:rowOff>
    </xdr:from>
    <xdr:to>
      <xdr:col>5</xdr:col>
      <xdr:colOff>828675</xdr:colOff>
      <xdr:row>41</xdr:row>
      <xdr:rowOff>47625</xdr:rowOff>
    </xdr:to>
    <xdr:sp>
      <xdr:nvSpPr>
        <xdr:cNvPr id="2" name="Line 4"/>
        <xdr:cNvSpPr>
          <a:spLocks/>
        </xdr:cNvSpPr>
      </xdr:nvSpPr>
      <xdr:spPr>
        <a:xfrm>
          <a:off x="3400425" y="6734175"/>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0</xdr:row>
      <xdr:rowOff>57150</xdr:rowOff>
    </xdr:from>
    <xdr:to>
      <xdr:col>7</xdr:col>
      <xdr:colOff>1038225</xdr:colOff>
      <xdr:row>14</xdr:row>
      <xdr:rowOff>47625</xdr:rowOff>
    </xdr:to>
    <xdr:sp>
      <xdr:nvSpPr>
        <xdr:cNvPr id="3" name="Text Box 6"/>
        <xdr:cNvSpPr txBox="1">
          <a:spLocks noChangeArrowheads="1"/>
        </xdr:cNvSpPr>
      </xdr:nvSpPr>
      <xdr:spPr>
        <a:xfrm>
          <a:off x="2105025" y="57150"/>
          <a:ext cx="3981450" cy="2305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 this example, we wish to determine if two different treadmill protocols (</a:t>
          </a:r>
          <a:r>
            <a:rPr lang="en-US" cap="none" sz="1000" b="0" i="0" u="none" baseline="0">
              <a:solidFill>
                <a:srgbClr val="993300"/>
              </a:solidFill>
              <a:latin typeface="Arial"/>
              <a:ea typeface="Arial"/>
              <a:cs typeface="Arial"/>
            </a:rPr>
            <a:t>MODAST &amp; BRUCE</a:t>
          </a:r>
          <a:r>
            <a:rPr lang="en-US" cap="none" sz="1000" b="0" i="0" u="none" baseline="0">
              <a:solidFill>
                <a:srgbClr val="000000"/>
              </a:solidFill>
              <a:latin typeface="Arial"/>
              <a:ea typeface="Arial"/>
              <a:cs typeface="Arial"/>
            </a:rPr>
            <a:t>) give the same assessment of VO2max.  First we obtain the </a:t>
          </a:r>
          <a:r>
            <a:rPr lang="en-US" cap="none" sz="1000" b="0" i="0" u="none" baseline="0">
              <a:solidFill>
                <a:srgbClr val="0000FF"/>
              </a:solidFill>
              <a:latin typeface="Arial"/>
              <a:ea typeface="Arial"/>
              <a:cs typeface="Arial"/>
            </a:rPr>
            <a:t>Average </a:t>
          </a:r>
          <a:r>
            <a:rPr lang="en-US" cap="none" sz="1000" b="0" i="0" u="none" baseline="0">
              <a:solidFill>
                <a:srgbClr val="000000"/>
              </a:solidFill>
              <a:latin typeface="Arial"/>
              <a:ea typeface="Arial"/>
              <a:cs typeface="Arial"/>
            </a:rPr>
            <a:t>and the difference (</a:t>
          </a:r>
          <a:r>
            <a:rPr lang="en-US" cap="none" sz="1000" b="0" i="0" u="none" baseline="0">
              <a:solidFill>
                <a:srgbClr val="FF00FF"/>
              </a:solidFill>
              <a:latin typeface="Arial"/>
              <a:ea typeface="Arial"/>
              <a:cs typeface="Arial"/>
            </a:rPr>
            <a:t>Delta</a:t>
          </a:r>
          <a:r>
            <a:rPr lang="en-US" cap="none" sz="1000" b="0" i="0" u="none" baseline="0">
              <a:solidFill>
                <a:srgbClr val="000000"/>
              </a:solidFill>
              <a:latin typeface="Arial"/>
              <a:ea typeface="Arial"/>
              <a:cs typeface="Arial"/>
            </a:rPr>
            <a:t>) for each pair of scores, then plot the Average on the x-axis against the Delta scores.
</a:t>
          </a:r>
          <a:r>
            <a:rPr lang="en-US" cap="none" sz="1000" b="0" i="0" u="none" baseline="0">
              <a:solidFill>
                <a:srgbClr val="000000"/>
              </a:solidFill>
              <a:latin typeface="Arial"/>
              <a:ea typeface="Arial"/>
              <a:cs typeface="Arial"/>
            </a:rPr>
            <a:t>1. Highlight the cell to the right of the two numbers then click on "Formulas" then Then "Insert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function".  Select and Click "AVERAGE "
</a:t>
          </a:r>
          <a:r>
            <a:rPr lang="en-US" cap="none" sz="1000" b="0" i="0" u="none" baseline="0">
              <a:solidFill>
                <a:srgbClr val="000000"/>
              </a:solidFill>
              <a:latin typeface="Arial"/>
              <a:ea typeface="Arial"/>
              <a:cs typeface="Arial"/>
            </a:rPr>
            <a:t>2. Make sure the appropriate cells are highlighted in the "Number 1" row (in this case "A2:B2" would appear. Then click "OK" 
</a:t>
          </a:r>
          <a:r>
            <a:rPr lang="en-US" cap="none" sz="1000" b="0" i="0" u="none" baseline="0">
              <a:solidFill>
                <a:srgbClr val="000000"/>
              </a:solidFill>
              <a:latin typeface="Arial"/>
              <a:ea typeface="Arial"/>
              <a:cs typeface="Arial"/>
            </a:rPr>
            <a:t>3.  With the cursor, click &amp; hold on the small black square at the bottom right-hand side of the cell and drag this all the way to the bottom row of data pairs.  The averages of the two numbers should appear in the newly created column
</a:t>
          </a:r>
          <a:r>
            <a:rPr lang="en-US" cap="none" sz="1000" b="0" i="0" u="none" baseline="0">
              <a:solidFill>
                <a:srgbClr val="000000"/>
              </a:solidFill>
              <a:latin typeface="Arial"/>
              <a:ea typeface="Arial"/>
              <a:cs typeface="Arial"/>
            </a:rPr>
            <a:t>4.  To obtain the difference scores (</a:t>
          </a:r>
          <a:r>
            <a:rPr lang="en-US" cap="none" sz="1000" b="0" i="0" u="none" baseline="0">
              <a:solidFill>
                <a:srgbClr val="FF00FF"/>
              </a:solidFill>
              <a:latin typeface="Arial"/>
              <a:ea typeface="Arial"/>
              <a:cs typeface="Arial"/>
            </a:rPr>
            <a:t>Delta</a:t>
          </a:r>
          <a:r>
            <a:rPr lang="en-US" cap="none" sz="1000" b="0" i="0" u="none" baseline="0">
              <a:solidFill>
                <a:srgbClr val="000000"/>
              </a:solidFill>
              <a:latin typeface="Arial"/>
              <a:ea typeface="Arial"/>
              <a:cs typeface="Arial"/>
            </a:rPr>
            <a:t> values) manually enter 
</a:t>
          </a:r>
          <a:r>
            <a:rPr lang="en-US" cap="none" sz="1000" b="0" i="0" u="none" baseline="0">
              <a:solidFill>
                <a:srgbClr val="000000"/>
              </a:solidFill>
              <a:latin typeface="Arial"/>
              <a:ea typeface="Arial"/>
              <a:cs typeface="Arial"/>
            </a:rPr>
            <a:t>"=(A2-B2)" in cell D2 then drag the formula down as you did in Step 3.</a:t>
          </a:r>
        </a:p>
      </xdr:txBody>
    </xdr:sp>
    <xdr:clientData/>
  </xdr:twoCellAnchor>
  <xdr:twoCellAnchor>
    <xdr:from>
      <xdr:col>0</xdr:col>
      <xdr:colOff>161925</xdr:colOff>
      <xdr:row>14</xdr:row>
      <xdr:rowOff>95250</xdr:rowOff>
    </xdr:from>
    <xdr:to>
      <xdr:col>6</xdr:col>
      <xdr:colOff>266700</xdr:colOff>
      <xdr:row>22</xdr:row>
      <xdr:rowOff>123825</xdr:rowOff>
    </xdr:to>
    <xdr:sp>
      <xdr:nvSpPr>
        <xdr:cNvPr id="4" name="Text Box 7"/>
        <xdr:cNvSpPr txBox="1">
          <a:spLocks noChangeArrowheads="1"/>
        </xdr:cNvSpPr>
      </xdr:nvSpPr>
      <xdr:spPr>
        <a:xfrm>
          <a:off x="161925" y="2409825"/>
          <a:ext cx="3790950" cy="1333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Next we create the plot by plotting the</a:t>
          </a:r>
          <a:r>
            <a:rPr lang="en-US" cap="none" sz="1000" b="0" i="0" u="none" baseline="0">
              <a:solidFill>
                <a:srgbClr val="FF00FF"/>
              </a:solidFill>
              <a:latin typeface="Arial"/>
              <a:ea typeface="Arial"/>
              <a:cs typeface="Arial"/>
            </a:rPr>
            <a:t> Delta</a:t>
          </a:r>
          <a:r>
            <a:rPr lang="en-US" cap="none" sz="1000" b="0" i="0" u="none" baseline="0">
              <a:solidFill>
                <a:srgbClr val="000000"/>
              </a:solidFill>
              <a:latin typeface="Arial"/>
              <a:ea typeface="Arial"/>
              <a:cs typeface="Arial"/>
            </a:rPr>
            <a:t> values against the </a:t>
          </a:r>
          <a:r>
            <a:rPr lang="en-US" cap="none" sz="1000" b="0" i="0" u="none" baseline="0">
              <a:solidFill>
                <a:srgbClr val="0000FF"/>
              </a:solidFill>
              <a:latin typeface="Arial"/>
              <a:ea typeface="Arial"/>
              <a:cs typeface="Arial"/>
            </a:rPr>
            <a:t>Averages
</a:t>
          </a:r>
          <a:r>
            <a:rPr lang="en-US" cap="none" sz="1000" b="0" i="0" u="none" baseline="0">
              <a:solidFill>
                <a:srgbClr val="000000"/>
              </a:solidFill>
              <a:latin typeface="Arial"/>
              <a:ea typeface="Arial"/>
              <a:cs typeface="Arial"/>
            </a:rPr>
            <a:t>1.Highlight the 2 columns of data with the mouse  including the top title row
</a:t>
          </a:r>
          <a:r>
            <a:rPr lang="en-US" cap="none" sz="1000" b="0" i="0" u="none" baseline="0">
              <a:solidFill>
                <a:srgbClr val="000000"/>
              </a:solidFill>
              <a:latin typeface="Arial"/>
              <a:ea typeface="Arial"/>
              <a:cs typeface="Arial"/>
            </a:rPr>
            <a:t>2.Click on "Insert" then on "Scatter" then on the first scatter Icon
</a:t>
          </a:r>
          <a:r>
            <a:rPr lang="en-US" cap="none" sz="1000" b="0" i="0" u="none" baseline="0">
              <a:solidFill>
                <a:srgbClr val="000000"/>
              </a:solidFill>
              <a:latin typeface="Arial"/>
              <a:ea typeface="Arial"/>
              <a:cs typeface="Arial"/>
            </a:rPr>
            <a:t>3.Click the Word "Delta" inside your chart and type your chart title
</a:t>
          </a:r>
          <a:r>
            <a:rPr lang="en-US" cap="none" sz="1000" b="0" i="0" u="none" baseline="0">
              <a:solidFill>
                <a:srgbClr val="000000"/>
              </a:solidFill>
              <a:latin typeface="Arial"/>
              <a:ea typeface="Arial"/>
              <a:cs typeface="Arial"/>
            </a:rPr>
            <a:t>4.Click on the cart then on "Layout" then on axis title and title both your axes</a:t>
          </a:r>
        </a:p>
      </xdr:txBody>
    </xdr:sp>
    <xdr:clientData/>
  </xdr:twoCellAnchor>
  <xdr:twoCellAnchor>
    <xdr:from>
      <xdr:col>0</xdr:col>
      <xdr:colOff>180975</xdr:colOff>
      <xdr:row>23</xdr:row>
      <xdr:rowOff>123825</xdr:rowOff>
    </xdr:from>
    <xdr:to>
      <xdr:col>6</xdr:col>
      <xdr:colOff>276225</xdr:colOff>
      <xdr:row>38</xdr:row>
      <xdr:rowOff>47625</xdr:rowOff>
    </xdr:to>
    <xdr:sp>
      <xdr:nvSpPr>
        <xdr:cNvPr id="5" name="Text Box 11"/>
        <xdr:cNvSpPr txBox="1">
          <a:spLocks noChangeArrowheads="1"/>
        </xdr:cNvSpPr>
      </xdr:nvSpPr>
      <xdr:spPr>
        <a:xfrm>
          <a:off x="180975" y="3905250"/>
          <a:ext cx="3781425" cy="2352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Finally, we construct the</a:t>
          </a:r>
          <a:r>
            <a:rPr lang="en-US" cap="none" sz="1000" b="0" i="0" u="sng" baseline="0">
              <a:solidFill>
                <a:srgbClr val="000000"/>
              </a:solidFill>
              <a:latin typeface="Arial"/>
              <a:ea typeface="Arial"/>
              <a:cs typeface="Arial"/>
            </a:rPr>
            <a:t> limits of agreement</a:t>
          </a:r>
          <a:r>
            <a:rPr lang="en-US" cap="none" sz="1000" b="0" i="0" u="none" baseline="0">
              <a:solidFill>
                <a:srgbClr val="000000"/>
              </a:solidFill>
              <a:latin typeface="Arial"/>
              <a:ea typeface="Arial"/>
              <a:cs typeface="Arial"/>
            </a:rPr>
            <a:t> lines by finding the mean and standard deviation (SD) of the difference scores.  Since most of the difference scores should lie between the mean difference </a:t>
          </a:r>
          <a:r>
            <a:rPr lang="en-US" cap="none" sz="1000" b="0" i="0" u="sng"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1.96(SD)…..(a 95% confidence interval), we need to obtain these statistical intervals and manually draw them on the plot
</a:t>
          </a:r>
          <a:r>
            <a:rPr lang="en-US" cap="none" sz="1000" b="0" i="0" u="none" baseline="0">
              <a:solidFill>
                <a:srgbClr val="000000"/>
              </a:solidFill>
              <a:latin typeface="Arial"/>
              <a:ea typeface="Arial"/>
              <a:cs typeface="Arial"/>
            </a:rPr>
            <a:t>1. Make sure the Analysis Tool Pack is installed in your EXCEL
</a:t>
          </a:r>
          <a:r>
            <a:rPr lang="en-US" cap="none" sz="1000" b="0" i="0" u="none" baseline="0">
              <a:solidFill>
                <a:srgbClr val="000000"/>
              </a:solidFill>
              <a:latin typeface="Arial"/>
              <a:ea typeface="Arial"/>
              <a:cs typeface="Arial"/>
            </a:rPr>
            <a:t>2. Select "Data" then "Data Analysis" then "Descriptive Statistics"
</a:t>
          </a:r>
          <a:r>
            <a:rPr lang="en-US" cap="none" sz="1000" b="0" i="0" u="none" baseline="0">
              <a:solidFill>
                <a:srgbClr val="000000"/>
              </a:solidFill>
              <a:latin typeface="Arial"/>
              <a:ea typeface="Arial"/>
              <a:cs typeface="Arial"/>
            </a:rPr>
            <a:t>3. Highlight the Delta column then click on "Labels in the first Row" and "Grouped by Columns".
</a:t>
          </a:r>
          <a:r>
            <a:rPr lang="en-US" cap="none" sz="1000" b="0" i="0" u="none" baseline="0">
              <a:solidFill>
                <a:srgbClr val="000000"/>
              </a:solidFill>
              <a:latin typeface="Arial"/>
              <a:ea typeface="Arial"/>
              <a:cs typeface="Arial"/>
            </a:rPr>
            <a:t>4. Drag output range as I1:J14 and click on  "Summary Statistics" 
</a:t>
          </a:r>
          <a:r>
            <a:rPr lang="en-US" cap="none" sz="1000" b="0" i="0" u="none" baseline="0">
              <a:solidFill>
                <a:srgbClr val="000000"/>
              </a:solidFill>
              <a:latin typeface="Arial"/>
              <a:ea typeface="Arial"/>
              <a:cs typeface="Arial"/>
            </a:rPr>
            <a:t>5. Enter the mean and SD in cells at the right of the arrows to obtain the agreement line values
</a:t>
          </a:r>
          <a:r>
            <a:rPr lang="en-US" cap="none" sz="1000" b="0" i="0" u="none" baseline="0">
              <a:solidFill>
                <a:srgbClr val="000000"/>
              </a:solidFill>
              <a:latin typeface="Arial"/>
              <a:ea typeface="Arial"/>
              <a:cs typeface="Arial"/>
            </a:rPr>
            <a:t>6. Manually draw the lines of agreement on the plot graph 
</a:t>
          </a:r>
          <a:r>
            <a:rPr lang="en-US" cap="none" sz="1000" b="0" i="0" u="none" baseline="0">
              <a:solidFill>
                <a:srgbClr val="000000"/>
              </a:solidFill>
              <a:latin typeface="Arial"/>
              <a:ea typeface="Arial"/>
              <a:cs typeface="Arial"/>
            </a:rPr>
            <a:t>7.  Go to next sheet for plot interpretation</a:t>
          </a:r>
        </a:p>
      </xdr:txBody>
    </xdr:sp>
    <xdr:clientData/>
  </xdr:twoCellAnchor>
  <xdr:twoCellAnchor>
    <xdr:from>
      <xdr:col>7</xdr:col>
      <xdr:colOff>981075</xdr:colOff>
      <xdr:row>32</xdr:row>
      <xdr:rowOff>104775</xdr:rowOff>
    </xdr:from>
    <xdr:to>
      <xdr:col>8</xdr:col>
      <xdr:colOff>180975</xdr:colOff>
      <xdr:row>32</xdr:row>
      <xdr:rowOff>104775</xdr:rowOff>
    </xdr:to>
    <xdr:sp>
      <xdr:nvSpPr>
        <xdr:cNvPr id="6" name="Line 12"/>
        <xdr:cNvSpPr>
          <a:spLocks/>
        </xdr:cNvSpPr>
      </xdr:nvSpPr>
      <xdr:spPr>
        <a:xfrm>
          <a:off x="6029325" y="5343525"/>
          <a:ext cx="561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990600</xdr:colOff>
      <xdr:row>33</xdr:row>
      <xdr:rowOff>85725</xdr:rowOff>
    </xdr:from>
    <xdr:to>
      <xdr:col>8</xdr:col>
      <xdr:colOff>171450</xdr:colOff>
      <xdr:row>33</xdr:row>
      <xdr:rowOff>85725</xdr:rowOff>
    </xdr:to>
    <xdr:sp>
      <xdr:nvSpPr>
        <xdr:cNvPr id="7" name="Line 13"/>
        <xdr:cNvSpPr>
          <a:spLocks/>
        </xdr:cNvSpPr>
      </xdr:nvSpPr>
      <xdr:spPr>
        <a:xfrm>
          <a:off x="6038850" y="5486400"/>
          <a:ext cx="542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647700</xdr:colOff>
      <xdr:row>38</xdr:row>
      <xdr:rowOff>47625</xdr:rowOff>
    </xdr:from>
    <xdr:to>
      <xdr:col>8</xdr:col>
      <xdr:colOff>676275</xdr:colOff>
      <xdr:row>43</xdr:row>
      <xdr:rowOff>161925</xdr:rowOff>
    </xdr:to>
    <xdr:sp>
      <xdr:nvSpPr>
        <xdr:cNvPr id="8" name="TextBox 11"/>
        <xdr:cNvSpPr txBox="1">
          <a:spLocks noChangeArrowheads="1"/>
        </xdr:cNvSpPr>
      </xdr:nvSpPr>
      <xdr:spPr>
        <a:xfrm>
          <a:off x="4333875" y="6257925"/>
          <a:ext cx="2752725" cy="9239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solidFill>
                <a:srgbClr val="FF00FF"/>
              </a:solidFill>
            </a:rPr>
            <a:t>Note:  this methodology was carried out using  Excel 2007.</a:t>
          </a:r>
        </a:p>
      </xdr:txBody>
    </xdr:sp>
    <xdr:clientData/>
  </xdr:twoCellAnchor>
  <xdr:twoCellAnchor>
    <xdr:from>
      <xdr:col>6</xdr:col>
      <xdr:colOff>361950</xdr:colOff>
      <xdr:row>15</xdr:row>
      <xdr:rowOff>66675</xdr:rowOff>
    </xdr:from>
    <xdr:to>
      <xdr:col>10</xdr:col>
      <xdr:colOff>314325</xdr:colOff>
      <xdr:row>31</xdr:row>
      <xdr:rowOff>104775</xdr:rowOff>
    </xdr:to>
    <xdr:graphicFrame>
      <xdr:nvGraphicFramePr>
        <xdr:cNvPr id="9" name="Chart 17"/>
        <xdr:cNvGraphicFramePr/>
      </xdr:nvGraphicFramePr>
      <xdr:xfrm>
        <a:off x="4048125" y="2552700"/>
        <a:ext cx="4533900" cy="2628900"/>
      </xdr:xfrm>
      <a:graphic>
        <a:graphicData uri="http://schemas.openxmlformats.org/drawingml/2006/chart">
          <c:chart xmlns:c="http://schemas.openxmlformats.org/drawingml/2006/chart" r:id="rId1"/>
        </a:graphicData>
      </a:graphic>
    </xdr:graphicFrame>
    <xdr:clientData/>
  </xdr:twoCellAnchor>
  <xdr:twoCellAnchor>
    <xdr:from>
      <xdr:col>7</xdr:col>
      <xdr:colOff>133350</xdr:colOff>
      <xdr:row>19</xdr:row>
      <xdr:rowOff>152400</xdr:rowOff>
    </xdr:from>
    <xdr:to>
      <xdr:col>9</xdr:col>
      <xdr:colOff>57150</xdr:colOff>
      <xdr:row>19</xdr:row>
      <xdr:rowOff>152400</xdr:rowOff>
    </xdr:to>
    <xdr:sp>
      <xdr:nvSpPr>
        <xdr:cNvPr id="10" name="Line 14"/>
        <xdr:cNvSpPr>
          <a:spLocks/>
        </xdr:cNvSpPr>
      </xdr:nvSpPr>
      <xdr:spPr>
        <a:xfrm>
          <a:off x="5181600" y="3286125"/>
          <a:ext cx="2390775" cy="0"/>
        </a:xfrm>
        <a:prstGeom prst="line">
          <a:avLst/>
        </a:prstGeom>
        <a:noFill/>
        <a:ln w="381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133350</xdr:colOff>
      <xdr:row>29</xdr:row>
      <xdr:rowOff>9525</xdr:rowOff>
    </xdr:from>
    <xdr:to>
      <xdr:col>9</xdr:col>
      <xdr:colOff>57150</xdr:colOff>
      <xdr:row>29</xdr:row>
      <xdr:rowOff>9525</xdr:rowOff>
    </xdr:to>
    <xdr:sp>
      <xdr:nvSpPr>
        <xdr:cNvPr id="11" name="Line 15"/>
        <xdr:cNvSpPr>
          <a:spLocks/>
        </xdr:cNvSpPr>
      </xdr:nvSpPr>
      <xdr:spPr>
        <a:xfrm>
          <a:off x="5181600" y="4762500"/>
          <a:ext cx="2390775" cy="0"/>
        </a:xfrm>
        <a:prstGeom prst="line">
          <a:avLst/>
        </a:prstGeom>
        <a:noFill/>
        <a:ln w="38100" cmpd="sng">
          <a:solidFill>
            <a:srgbClr val="FFCC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66675</xdr:rowOff>
    </xdr:from>
    <xdr:to>
      <xdr:col>8</xdr:col>
      <xdr:colOff>276225</xdr:colOff>
      <xdr:row>25</xdr:row>
      <xdr:rowOff>104775</xdr:rowOff>
    </xdr:to>
    <xdr:graphicFrame>
      <xdr:nvGraphicFramePr>
        <xdr:cNvPr id="1" name="Chart 2"/>
        <xdr:cNvGraphicFramePr/>
      </xdr:nvGraphicFramePr>
      <xdr:xfrm>
        <a:off x="619125" y="1752600"/>
        <a:ext cx="4533900" cy="2628900"/>
      </xdr:xfrm>
      <a:graphic>
        <a:graphicData uri="http://schemas.openxmlformats.org/drawingml/2006/chart">
          <c:chart xmlns:c="http://schemas.openxmlformats.org/drawingml/2006/chart" r:id="rId1"/>
        </a:graphicData>
      </a:graphic>
    </xdr:graphicFrame>
    <xdr:clientData/>
  </xdr:twoCellAnchor>
  <xdr:twoCellAnchor>
    <xdr:from>
      <xdr:col>2</xdr:col>
      <xdr:colOff>533400</xdr:colOff>
      <xdr:row>13</xdr:row>
      <xdr:rowOff>152400</xdr:rowOff>
    </xdr:from>
    <xdr:to>
      <xdr:col>6</xdr:col>
      <xdr:colOff>485775</xdr:colOff>
      <xdr:row>13</xdr:row>
      <xdr:rowOff>152400</xdr:rowOff>
    </xdr:to>
    <xdr:sp>
      <xdr:nvSpPr>
        <xdr:cNvPr id="2" name="Line 14"/>
        <xdr:cNvSpPr>
          <a:spLocks/>
        </xdr:cNvSpPr>
      </xdr:nvSpPr>
      <xdr:spPr>
        <a:xfrm>
          <a:off x="1752600" y="2486025"/>
          <a:ext cx="2390775" cy="0"/>
        </a:xfrm>
        <a:prstGeom prst="line">
          <a:avLst/>
        </a:prstGeom>
        <a:noFill/>
        <a:ln w="381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23</xdr:row>
      <xdr:rowOff>9525</xdr:rowOff>
    </xdr:from>
    <xdr:to>
      <xdr:col>6</xdr:col>
      <xdr:colOff>485775</xdr:colOff>
      <xdr:row>23</xdr:row>
      <xdr:rowOff>9525</xdr:rowOff>
    </xdr:to>
    <xdr:sp>
      <xdr:nvSpPr>
        <xdr:cNvPr id="3" name="Line 15"/>
        <xdr:cNvSpPr>
          <a:spLocks/>
        </xdr:cNvSpPr>
      </xdr:nvSpPr>
      <xdr:spPr>
        <a:xfrm>
          <a:off x="1752600" y="3962400"/>
          <a:ext cx="2390775" cy="0"/>
        </a:xfrm>
        <a:prstGeom prst="line">
          <a:avLst/>
        </a:prstGeom>
        <a:noFill/>
        <a:ln w="38100" cmpd="sng">
          <a:solidFill>
            <a:srgbClr val="FFCC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6:V79"/>
  <sheetViews>
    <sheetView zoomScalePageLayoutView="0" workbookViewId="0" topLeftCell="A1">
      <selection activeCell="H12" sqref="H12"/>
    </sheetView>
  </sheetViews>
  <sheetFormatPr defaultColWidth="9.140625" defaultRowHeight="12.75"/>
  <cols>
    <col min="1" max="1" width="6.7109375" style="0" bestFit="1" customWidth="1"/>
    <col min="2" max="2" width="9.57421875" style="0" bestFit="1" customWidth="1"/>
    <col min="3" max="3" width="9.28125" style="0" bestFit="1" customWidth="1"/>
    <col min="4" max="4" width="4.57421875" style="0" bestFit="1" customWidth="1"/>
    <col min="5" max="5" width="6.8515625" style="0" bestFit="1" customWidth="1"/>
    <col min="6" max="6" width="7.421875" style="0" bestFit="1" customWidth="1"/>
    <col min="7" max="7" width="10.140625" style="0" bestFit="1" customWidth="1"/>
    <col min="8" max="8" width="9.57421875" style="0" bestFit="1" customWidth="1"/>
    <col min="9" max="9" width="6.8515625" style="0" bestFit="1" customWidth="1"/>
    <col min="10" max="10" width="6.57421875" style="0" bestFit="1" customWidth="1"/>
    <col min="11" max="11" width="8.7109375" style="0" bestFit="1" customWidth="1"/>
    <col min="12" max="12" width="10.28125" style="0" bestFit="1" customWidth="1"/>
    <col min="13" max="13" width="9.8515625" style="0" bestFit="1" customWidth="1"/>
    <col min="14" max="14" width="8.00390625" style="0" bestFit="1" customWidth="1"/>
    <col min="16" max="16" width="7.8515625" style="0" bestFit="1" customWidth="1"/>
    <col min="17" max="18" width="6.140625" style="0" bestFit="1" customWidth="1"/>
    <col min="19" max="20" width="7.28125" style="0" bestFit="1" customWidth="1"/>
    <col min="21" max="21" width="4.8515625" style="0" bestFit="1" customWidth="1"/>
    <col min="22" max="22" width="6.00390625" style="0" bestFit="1" customWidth="1"/>
  </cols>
  <sheetData>
    <row r="6" ht="12.75">
      <c r="T6" s="107"/>
    </row>
    <row r="9" ht="13.5" thickBot="1"/>
    <row r="10" spans="1:22" ht="13.5" thickBot="1">
      <c r="A10" s="67" t="s">
        <v>167</v>
      </c>
      <c r="B10" s="72" t="s">
        <v>130</v>
      </c>
      <c r="C10" s="67" t="s">
        <v>128</v>
      </c>
      <c r="D10" s="67" t="s">
        <v>0</v>
      </c>
      <c r="E10" s="67" t="s">
        <v>1</v>
      </c>
      <c r="F10" s="67" t="s">
        <v>2</v>
      </c>
      <c r="G10" s="67" t="s">
        <v>129</v>
      </c>
      <c r="H10" s="67" t="s">
        <v>162</v>
      </c>
      <c r="I10" s="67" t="s">
        <v>5</v>
      </c>
      <c r="J10" s="67" t="s">
        <v>44</v>
      </c>
      <c r="K10" s="67" t="s">
        <v>79</v>
      </c>
      <c r="L10" s="67" t="s">
        <v>163</v>
      </c>
      <c r="M10" s="67" t="s">
        <v>164</v>
      </c>
      <c r="N10" s="98" t="s">
        <v>161</v>
      </c>
      <c r="O10" s="67" t="s">
        <v>165</v>
      </c>
      <c r="P10" s="67" t="s">
        <v>166</v>
      </c>
      <c r="Q10" s="99" t="s">
        <v>92</v>
      </c>
      <c r="R10" s="106" t="s">
        <v>93</v>
      </c>
      <c r="S10" s="105" t="s">
        <v>84</v>
      </c>
      <c r="T10" s="106" t="s">
        <v>85</v>
      </c>
      <c r="U10" s="105" t="s">
        <v>90</v>
      </c>
      <c r="V10" s="106" t="s">
        <v>89</v>
      </c>
    </row>
    <row r="11" spans="1:22" ht="13.5" thickTop="1">
      <c r="A11" s="68" t="s">
        <v>74</v>
      </c>
      <c r="B11" s="73" t="s">
        <v>131</v>
      </c>
      <c r="C11" s="82" t="s">
        <v>46</v>
      </c>
      <c r="D11" s="82">
        <v>23</v>
      </c>
      <c r="E11" s="82">
        <v>68</v>
      </c>
      <c r="F11" s="82">
        <v>125</v>
      </c>
      <c r="G11" s="82" t="s">
        <v>14</v>
      </c>
      <c r="H11" s="86">
        <v>16.45</v>
      </c>
      <c r="I11" s="82">
        <v>5.6</v>
      </c>
      <c r="J11" s="82">
        <v>20</v>
      </c>
      <c r="K11" s="82">
        <v>20</v>
      </c>
      <c r="L11" s="82">
        <v>3.06</v>
      </c>
      <c r="M11" s="82">
        <v>54</v>
      </c>
      <c r="N11" s="61">
        <v>185</v>
      </c>
      <c r="O11" s="82">
        <v>1.28</v>
      </c>
      <c r="P11" s="82">
        <v>118.1</v>
      </c>
      <c r="Q11" s="65">
        <v>134</v>
      </c>
      <c r="R11" s="68">
        <v>72</v>
      </c>
      <c r="S11" s="65">
        <v>130</v>
      </c>
      <c r="T11" s="68">
        <v>74</v>
      </c>
      <c r="U11" s="65">
        <v>52</v>
      </c>
      <c r="V11" s="68">
        <v>69</v>
      </c>
    </row>
    <row r="12" spans="1:22" ht="13.5" thickBot="1">
      <c r="A12" s="69" t="s">
        <v>74</v>
      </c>
      <c r="B12" s="74" t="s">
        <v>131</v>
      </c>
      <c r="C12" s="83" t="s">
        <v>46</v>
      </c>
      <c r="D12" s="83">
        <v>23</v>
      </c>
      <c r="E12" s="83">
        <v>68</v>
      </c>
      <c r="F12" s="83">
        <v>125</v>
      </c>
      <c r="G12" s="69" t="s">
        <v>13</v>
      </c>
      <c r="H12" s="87">
        <v>11.02</v>
      </c>
      <c r="I12" s="83">
        <v>10.5</v>
      </c>
      <c r="J12" s="93">
        <v>6</v>
      </c>
      <c r="K12" s="83">
        <v>20</v>
      </c>
      <c r="L12" s="83">
        <v>2.98</v>
      </c>
      <c r="M12" s="83">
        <v>52.6</v>
      </c>
      <c r="N12" s="64">
        <v>187</v>
      </c>
      <c r="O12" s="83">
        <v>1.24</v>
      </c>
      <c r="P12" s="83">
        <v>113.8</v>
      </c>
      <c r="Q12" s="62">
        <v>116</v>
      </c>
      <c r="R12" s="83">
        <v>68</v>
      </c>
      <c r="S12" s="62">
        <v>142</v>
      </c>
      <c r="T12" s="83">
        <v>66</v>
      </c>
      <c r="U12" s="62">
        <v>52</v>
      </c>
      <c r="V12" s="83">
        <v>65</v>
      </c>
    </row>
    <row r="13" spans="1:22" ht="12.75">
      <c r="A13" s="70" t="s">
        <v>74</v>
      </c>
      <c r="B13" s="75" t="s">
        <v>140</v>
      </c>
      <c r="C13" s="84" t="s">
        <v>46</v>
      </c>
      <c r="D13" s="84">
        <v>20</v>
      </c>
      <c r="E13" s="84">
        <v>68</v>
      </c>
      <c r="F13" s="84">
        <v>126</v>
      </c>
      <c r="G13" s="84" t="s">
        <v>14</v>
      </c>
      <c r="H13" s="88">
        <v>13.65</v>
      </c>
      <c r="I13" s="84">
        <v>5</v>
      </c>
      <c r="J13" s="84">
        <v>18</v>
      </c>
      <c r="K13" s="84">
        <v>20</v>
      </c>
      <c r="L13" s="84">
        <v>2.79</v>
      </c>
      <c r="M13" s="84">
        <v>48.8</v>
      </c>
      <c r="N13" s="33">
        <v>192</v>
      </c>
      <c r="O13" s="101">
        <v>1.3</v>
      </c>
      <c r="P13" s="101">
        <v>102</v>
      </c>
      <c r="Q13" s="59">
        <v>118</v>
      </c>
      <c r="R13" s="104">
        <v>70</v>
      </c>
      <c r="S13" s="59">
        <v>116</v>
      </c>
      <c r="T13" s="104">
        <v>78</v>
      </c>
      <c r="U13" s="59">
        <v>73</v>
      </c>
      <c r="V13" s="104">
        <v>85</v>
      </c>
    </row>
    <row r="14" spans="1:22" ht="13.5" thickBot="1">
      <c r="A14" s="71" t="s">
        <v>74</v>
      </c>
      <c r="B14" s="76" t="s">
        <v>140</v>
      </c>
      <c r="C14" s="85" t="s">
        <v>46</v>
      </c>
      <c r="D14" s="85">
        <v>20</v>
      </c>
      <c r="E14" s="85">
        <v>68</v>
      </c>
      <c r="F14" s="85">
        <v>128</v>
      </c>
      <c r="G14" s="71" t="s">
        <v>13</v>
      </c>
      <c r="H14" s="89">
        <v>12.52</v>
      </c>
      <c r="I14" s="85">
        <v>8</v>
      </c>
      <c r="J14" s="94">
        <v>6</v>
      </c>
      <c r="K14" s="85">
        <v>20</v>
      </c>
      <c r="L14" s="85">
        <v>2.81</v>
      </c>
      <c r="M14" s="85">
        <v>48.4</v>
      </c>
      <c r="N14" s="60">
        <v>183</v>
      </c>
      <c r="O14" s="101">
        <v>1.18</v>
      </c>
      <c r="P14" s="101">
        <v>88</v>
      </c>
      <c r="Q14" s="9">
        <v>120</v>
      </c>
      <c r="R14" s="101">
        <v>58</v>
      </c>
      <c r="S14" s="9">
        <v>120</v>
      </c>
      <c r="T14" s="101">
        <v>85</v>
      </c>
      <c r="U14" s="9">
        <v>48</v>
      </c>
      <c r="V14" s="101">
        <v>69</v>
      </c>
    </row>
    <row r="15" spans="1:22" ht="12.75">
      <c r="A15" s="68" t="s">
        <v>74</v>
      </c>
      <c r="B15" s="73" t="s">
        <v>132</v>
      </c>
      <c r="C15" s="82" t="s">
        <v>46</v>
      </c>
      <c r="D15" s="82">
        <v>24</v>
      </c>
      <c r="E15" s="82">
        <v>69.5</v>
      </c>
      <c r="F15" s="82">
        <v>163</v>
      </c>
      <c r="G15" s="82" t="s">
        <v>14</v>
      </c>
      <c r="H15" s="86">
        <v>12.22</v>
      </c>
      <c r="I15" s="82">
        <v>5</v>
      </c>
      <c r="J15" s="82">
        <v>18</v>
      </c>
      <c r="K15" s="82">
        <v>15</v>
      </c>
      <c r="L15" s="82">
        <v>2.7</v>
      </c>
      <c r="M15" s="82">
        <v>36.6</v>
      </c>
      <c r="N15" s="61">
        <v>199</v>
      </c>
      <c r="O15" s="102">
        <v>1.38</v>
      </c>
      <c r="P15" s="102">
        <v>109.4</v>
      </c>
      <c r="Q15" s="100">
        <v>124</v>
      </c>
      <c r="R15" s="103">
        <v>62</v>
      </c>
      <c r="S15" s="100">
        <v>118</v>
      </c>
      <c r="T15" s="103">
        <v>66</v>
      </c>
      <c r="U15" s="100">
        <v>77</v>
      </c>
      <c r="V15" s="103">
        <v>75</v>
      </c>
    </row>
    <row r="16" spans="1:22" ht="13.5" thickBot="1">
      <c r="A16" s="68" t="s">
        <v>74</v>
      </c>
      <c r="B16" s="73" t="s">
        <v>132</v>
      </c>
      <c r="C16" s="82" t="s">
        <v>46</v>
      </c>
      <c r="D16" s="82">
        <v>24</v>
      </c>
      <c r="E16" s="82">
        <v>69</v>
      </c>
      <c r="F16" s="82">
        <v>162</v>
      </c>
      <c r="G16" s="68" t="s">
        <v>13</v>
      </c>
      <c r="H16" s="86">
        <v>11.98</v>
      </c>
      <c r="I16" s="82">
        <v>7.4</v>
      </c>
      <c r="J16" s="95">
        <v>6</v>
      </c>
      <c r="K16" s="82">
        <v>17</v>
      </c>
      <c r="L16" s="82">
        <v>2.77</v>
      </c>
      <c r="M16" s="82">
        <v>37.7</v>
      </c>
      <c r="N16" s="61">
        <v>201</v>
      </c>
      <c r="O16" s="83">
        <v>1.24</v>
      </c>
      <c r="P16" s="83">
        <v>99.5</v>
      </c>
      <c r="Q16" s="62">
        <v>110</v>
      </c>
      <c r="R16" s="83">
        <v>71</v>
      </c>
      <c r="S16" s="62">
        <v>112</v>
      </c>
      <c r="T16" s="83">
        <v>75</v>
      </c>
      <c r="U16" s="62">
        <v>63</v>
      </c>
      <c r="V16" s="83">
        <v>74</v>
      </c>
    </row>
    <row r="17" spans="1:22" ht="12.75">
      <c r="A17" s="70" t="s">
        <v>74</v>
      </c>
      <c r="B17" s="75" t="s">
        <v>133</v>
      </c>
      <c r="C17" s="84" t="s">
        <v>46</v>
      </c>
      <c r="D17" s="84">
        <v>20</v>
      </c>
      <c r="E17" s="84">
        <v>66</v>
      </c>
      <c r="F17" s="84">
        <v>129</v>
      </c>
      <c r="G17" s="84" t="s">
        <v>14</v>
      </c>
      <c r="H17" s="88">
        <v>15.08</v>
      </c>
      <c r="I17" s="84">
        <v>5.6</v>
      </c>
      <c r="J17" s="84">
        <v>20</v>
      </c>
      <c r="K17" s="84">
        <v>19</v>
      </c>
      <c r="L17" s="84">
        <v>2.78</v>
      </c>
      <c r="M17" s="84">
        <v>47.5</v>
      </c>
      <c r="N17" s="33">
        <v>201</v>
      </c>
      <c r="O17" s="101">
        <v>1.28</v>
      </c>
      <c r="P17" s="101">
        <v>121.3</v>
      </c>
      <c r="Q17" s="59">
        <v>98</v>
      </c>
      <c r="R17" s="104">
        <v>56</v>
      </c>
      <c r="S17" s="59">
        <v>94</v>
      </c>
      <c r="T17" s="104">
        <v>70</v>
      </c>
      <c r="U17" s="59">
        <v>74</v>
      </c>
      <c r="V17" s="104">
        <v>97</v>
      </c>
    </row>
    <row r="18" spans="1:22" ht="13.5" thickBot="1">
      <c r="A18" s="71" t="s">
        <v>74</v>
      </c>
      <c r="B18" s="76" t="s">
        <v>133</v>
      </c>
      <c r="C18" s="85" t="s">
        <v>46</v>
      </c>
      <c r="D18" s="85">
        <v>20</v>
      </c>
      <c r="E18" s="85">
        <v>67</v>
      </c>
      <c r="F18" s="85">
        <v>130</v>
      </c>
      <c r="G18" s="71" t="s">
        <v>13</v>
      </c>
      <c r="H18" s="89">
        <v>13.03</v>
      </c>
      <c r="I18" s="85">
        <v>9</v>
      </c>
      <c r="J18" s="94">
        <v>8</v>
      </c>
      <c r="K18" s="85">
        <v>20</v>
      </c>
      <c r="L18" s="85">
        <v>2.69</v>
      </c>
      <c r="M18" s="85">
        <v>45.7</v>
      </c>
      <c r="N18" s="60">
        <v>207</v>
      </c>
      <c r="O18" s="101">
        <v>1.31</v>
      </c>
      <c r="P18" s="101">
        <v>115.1</v>
      </c>
      <c r="Q18" s="9">
        <v>108</v>
      </c>
      <c r="R18" s="101">
        <v>58</v>
      </c>
      <c r="S18" s="9">
        <v>102</v>
      </c>
      <c r="T18" s="101">
        <v>80</v>
      </c>
      <c r="U18" s="9">
        <v>77</v>
      </c>
      <c r="V18" s="101">
        <v>83</v>
      </c>
    </row>
    <row r="19" spans="1:22" ht="12.75">
      <c r="A19" s="68" t="s">
        <v>75</v>
      </c>
      <c r="B19" s="73" t="s">
        <v>134</v>
      </c>
      <c r="C19" s="82" t="s">
        <v>45</v>
      </c>
      <c r="D19" s="82">
        <v>21</v>
      </c>
      <c r="E19" s="82">
        <v>69</v>
      </c>
      <c r="F19" s="68">
        <v>146</v>
      </c>
      <c r="G19" s="68" t="s">
        <v>14</v>
      </c>
      <c r="H19" s="90">
        <v>14.02</v>
      </c>
      <c r="I19" s="68">
        <v>5</v>
      </c>
      <c r="J19" s="68">
        <v>18</v>
      </c>
      <c r="K19" s="68">
        <v>19</v>
      </c>
      <c r="L19" s="68">
        <v>3.8</v>
      </c>
      <c r="M19" s="68">
        <v>57.5</v>
      </c>
      <c r="N19" s="66">
        <v>184</v>
      </c>
      <c r="O19" s="103">
        <v>1.17</v>
      </c>
      <c r="P19" s="103">
        <v>99</v>
      </c>
      <c r="Q19" s="100" t="s">
        <v>82</v>
      </c>
      <c r="R19" s="103" t="s">
        <v>82</v>
      </c>
      <c r="S19" s="100" t="s">
        <v>82</v>
      </c>
      <c r="T19" s="103" t="s">
        <v>82</v>
      </c>
      <c r="U19" s="100" t="s">
        <v>82</v>
      </c>
      <c r="V19" s="103" t="s">
        <v>82</v>
      </c>
    </row>
    <row r="20" spans="1:22" ht="13.5" thickBot="1">
      <c r="A20" s="68" t="s">
        <v>75</v>
      </c>
      <c r="B20" s="73" t="s">
        <v>134</v>
      </c>
      <c r="C20" s="82" t="s">
        <v>45</v>
      </c>
      <c r="D20" s="82">
        <v>21</v>
      </c>
      <c r="E20" s="82">
        <v>69</v>
      </c>
      <c r="F20" s="68">
        <v>145</v>
      </c>
      <c r="G20" s="68" t="s">
        <v>13</v>
      </c>
      <c r="H20" s="90">
        <v>13</v>
      </c>
      <c r="I20" s="68">
        <v>8.7</v>
      </c>
      <c r="J20" s="96">
        <v>6</v>
      </c>
      <c r="K20" s="68">
        <v>19</v>
      </c>
      <c r="L20" s="68">
        <v>3.97</v>
      </c>
      <c r="M20" s="68">
        <v>60.4</v>
      </c>
      <c r="N20" s="66">
        <v>191</v>
      </c>
      <c r="O20" s="69">
        <v>1.12</v>
      </c>
      <c r="P20" s="69">
        <v>108.4</v>
      </c>
      <c r="Q20" s="63" t="s">
        <v>82</v>
      </c>
      <c r="R20" s="69" t="s">
        <v>82</v>
      </c>
      <c r="S20" s="63" t="s">
        <v>82</v>
      </c>
      <c r="T20" s="69" t="s">
        <v>82</v>
      </c>
      <c r="U20" s="63" t="s">
        <v>82</v>
      </c>
      <c r="V20" s="69" t="s">
        <v>82</v>
      </c>
    </row>
    <row r="21" spans="1:22" ht="12.75">
      <c r="A21" s="70" t="s">
        <v>74</v>
      </c>
      <c r="B21" s="75" t="s">
        <v>135</v>
      </c>
      <c r="C21" s="84" t="s">
        <v>46</v>
      </c>
      <c r="D21" s="84">
        <v>20</v>
      </c>
      <c r="E21" s="84">
        <v>69</v>
      </c>
      <c r="F21" s="70">
        <v>149.75</v>
      </c>
      <c r="G21" s="84" t="s">
        <v>14</v>
      </c>
      <c r="H21" s="91">
        <v>13.33</v>
      </c>
      <c r="I21" s="70">
        <v>5</v>
      </c>
      <c r="J21" s="70">
        <v>18</v>
      </c>
      <c r="K21" s="70">
        <v>17</v>
      </c>
      <c r="L21" s="70">
        <v>2.97</v>
      </c>
      <c r="M21" s="70">
        <v>43.7</v>
      </c>
      <c r="N21" s="39">
        <v>189</v>
      </c>
      <c r="O21" s="104">
        <v>1.33</v>
      </c>
      <c r="P21" s="104">
        <v>113.8</v>
      </c>
      <c r="Q21" s="59">
        <v>122</v>
      </c>
      <c r="R21" s="104">
        <v>66</v>
      </c>
      <c r="S21" s="59">
        <v>112</v>
      </c>
      <c r="T21" s="104">
        <v>72</v>
      </c>
      <c r="U21" s="59">
        <v>55</v>
      </c>
      <c r="V21" s="104">
        <v>85</v>
      </c>
    </row>
    <row r="22" spans="1:22" ht="13.5" thickBot="1">
      <c r="A22" s="71" t="s">
        <v>74</v>
      </c>
      <c r="B22" s="76" t="s">
        <v>135</v>
      </c>
      <c r="C22" s="85" t="s">
        <v>46</v>
      </c>
      <c r="D22" s="85">
        <v>20</v>
      </c>
      <c r="E22" s="85">
        <v>69</v>
      </c>
      <c r="F22" s="71">
        <v>150</v>
      </c>
      <c r="G22" s="71" t="s">
        <v>13</v>
      </c>
      <c r="H22" s="92">
        <v>13.5</v>
      </c>
      <c r="I22" s="71">
        <v>8</v>
      </c>
      <c r="J22" s="97">
        <v>8</v>
      </c>
      <c r="K22" s="71">
        <v>20</v>
      </c>
      <c r="L22" s="71">
        <v>3.17</v>
      </c>
      <c r="M22" s="71">
        <v>46.5</v>
      </c>
      <c r="N22" s="37">
        <v>194</v>
      </c>
      <c r="O22" s="104">
        <v>1.27</v>
      </c>
      <c r="P22" s="104">
        <v>108.9</v>
      </c>
      <c r="Q22" s="59">
        <v>112</v>
      </c>
      <c r="R22" s="104">
        <v>72</v>
      </c>
      <c r="S22" s="59">
        <v>118</v>
      </c>
      <c r="T22" s="104">
        <v>78</v>
      </c>
      <c r="U22" s="59">
        <v>51</v>
      </c>
      <c r="V22" s="104">
        <v>62</v>
      </c>
    </row>
    <row r="23" spans="1:22" ht="12.75">
      <c r="A23" s="68" t="s">
        <v>75</v>
      </c>
      <c r="B23" s="73" t="s">
        <v>136</v>
      </c>
      <c r="C23" s="82" t="s">
        <v>45</v>
      </c>
      <c r="D23" s="82">
        <v>25</v>
      </c>
      <c r="E23" s="82">
        <v>68</v>
      </c>
      <c r="F23" s="68">
        <v>188</v>
      </c>
      <c r="G23" s="68" t="s">
        <v>14</v>
      </c>
      <c r="H23" s="90">
        <v>13.07</v>
      </c>
      <c r="I23" s="68">
        <v>5</v>
      </c>
      <c r="J23" s="68">
        <v>18</v>
      </c>
      <c r="K23" s="68">
        <v>19</v>
      </c>
      <c r="L23" s="68">
        <v>4.15</v>
      </c>
      <c r="M23" s="68">
        <v>48.7</v>
      </c>
      <c r="N23" s="66">
        <v>184</v>
      </c>
      <c r="O23" s="103">
        <v>1.25</v>
      </c>
      <c r="P23" s="103">
        <v>139.7</v>
      </c>
      <c r="Q23" s="100" t="s">
        <v>82</v>
      </c>
      <c r="R23" s="103" t="s">
        <v>82</v>
      </c>
      <c r="S23" s="100" t="s">
        <v>82</v>
      </c>
      <c r="T23" s="103" t="s">
        <v>82</v>
      </c>
      <c r="U23" s="100" t="s">
        <v>82</v>
      </c>
      <c r="V23" s="103" t="s">
        <v>82</v>
      </c>
    </row>
    <row r="24" spans="1:22" ht="13.5" thickBot="1">
      <c r="A24" s="68" t="s">
        <v>75</v>
      </c>
      <c r="B24" s="73" t="s">
        <v>136</v>
      </c>
      <c r="C24" s="82" t="s">
        <v>45</v>
      </c>
      <c r="D24" s="82">
        <v>25</v>
      </c>
      <c r="E24" s="82">
        <v>68</v>
      </c>
      <c r="F24" s="68">
        <v>188.25</v>
      </c>
      <c r="G24" s="68" t="s">
        <v>13</v>
      </c>
      <c r="H24" s="90">
        <v>12.12</v>
      </c>
      <c r="I24" s="68">
        <v>8</v>
      </c>
      <c r="J24" s="96">
        <v>6</v>
      </c>
      <c r="K24" s="68">
        <v>19</v>
      </c>
      <c r="L24" s="68">
        <v>4.02</v>
      </c>
      <c r="M24" s="68">
        <v>47</v>
      </c>
      <c r="N24" s="66">
        <v>194</v>
      </c>
      <c r="O24" s="69">
        <v>1.15</v>
      </c>
      <c r="P24" s="69">
        <v>138.8</v>
      </c>
      <c r="Q24" s="63" t="s">
        <v>82</v>
      </c>
      <c r="R24" s="69" t="s">
        <v>82</v>
      </c>
      <c r="S24" s="63" t="s">
        <v>82</v>
      </c>
      <c r="T24" s="69" t="s">
        <v>82</v>
      </c>
      <c r="U24" s="63" t="s">
        <v>82</v>
      </c>
      <c r="V24" s="69" t="s">
        <v>82</v>
      </c>
    </row>
    <row r="25" spans="1:22" ht="12.75">
      <c r="A25" s="70" t="s">
        <v>75</v>
      </c>
      <c r="B25" s="77" t="s">
        <v>137</v>
      </c>
      <c r="C25" s="70" t="s">
        <v>45</v>
      </c>
      <c r="D25" s="70">
        <v>26</v>
      </c>
      <c r="E25" s="70">
        <v>68</v>
      </c>
      <c r="F25" s="70">
        <v>149</v>
      </c>
      <c r="G25" s="70" t="s">
        <v>14</v>
      </c>
      <c r="H25" s="91">
        <v>16.57</v>
      </c>
      <c r="I25" s="70">
        <v>5.5</v>
      </c>
      <c r="J25" s="70">
        <v>20</v>
      </c>
      <c r="K25" s="70">
        <v>19</v>
      </c>
      <c r="L25" s="70">
        <v>4.19</v>
      </c>
      <c r="M25" s="70">
        <v>62</v>
      </c>
      <c r="N25" s="39">
        <v>182</v>
      </c>
      <c r="O25" s="104">
        <v>1.13</v>
      </c>
      <c r="P25" s="104">
        <v>143.3</v>
      </c>
      <c r="Q25" s="59" t="s">
        <v>82</v>
      </c>
      <c r="R25" s="104" t="s">
        <v>82</v>
      </c>
      <c r="S25" s="59" t="s">
        <v>82</v>
      </c>
      <c r="T25" s="104" t="s">
        <v>82</v>
      </c>
      <c r="U25" s="59" t="s">
        <v>82</v>
      </c>
      <c r="V25" s="104" t="s">
        <v>82</v>
      </c>
    </row>
    <row r="26" spans="1:22" ht="13.5" thickBot="1">
      <c r="A26" s="71" t="s">
        <v>75</v>
      </c>
      <c r="B26" s="78" t="s">
        <v>137</v>
      </c>
      <c r="C26" s="71" t="s">
        <v>45</v>
      </c>
      <c r="D26" s="71">
        <v>26</v>
      </c>
      <c r="E26" s="71">
        <v>68</v>
      </c>
      <c r="F26" s="71">
        <v>152</v>
      </c>
      <c r="G26" s="71" t="s">
        <v>13</v>
      </c>
      <c r="H26" s="92">
        <v>10.98</v>
      </c>
      <c r="I26" s="71">
        <v>10.7</v>
      </c>
      <c r="J26" s="97">
        <v>4</v>
      </c>
      <c r="K26" s="71">
        <v>19</v>
      </c>
      <c r="L26" s="71">
        <v>4.21</v>
      </c>
      <c r="M26" s="71">
        <v>61</v>
      </c>
      <c r="N26" s="37">
        <v>183</v>
      </c>
      <c r="O26" s="104">
        <v>1.11</v>
      </c>
      <c r="P26" s="104">
        <v>138.8</v>
      </c>
      <c r="Q26" s="59" t="s">
        <v>82</v>
      </c>
      <c r="R26" s="104" t="s">
        <v>82</v>
      </c>
      <c r="S26" s="59" t="s">
        <v>82</v>
      </c>
      <c r="T26" s="104" t="s">
        <v>82</v>
      </c>
      <c r="U26" s="59" t="s">
        <v>82</v>
      </c>
      <c r="V26" s="104" t="s">
        <v>82</v>
      </c>
    </row>
    <row r="27" spans="1:22" ht="12.75">
      <c r="A27" s="68" t="s">
        <v>75</v>
      </c>
      <c r="B27" s="79" t="s">
        <v>138</v>
      </c>
      <c r="C27" s="68" t="s">
        <v>45</v>
      </c>
      <c r="D27" s="68">
        <v>30</v>
      </c>
      <c r="E27" s="68">
        <v>68</v>
      </c>
      <c r="F27" s="68">
        <v>134</v>
      </c>
      <c r="G27" s="68" t="s">
        <v>14</v>
      </c>
      <c r="H27" s="90">
        <v>19.05</v>
      </c>
      <c r="I27" s="68">
        <v>6</v>
      </c>
      <c r="J27" s="68">
        <v>22</v>
      </c>
      <c r="K27" s="68">
        <v>19</v>
      </c>
      <c r="L27" s="68">
        <v>4.2</v>
      </c>
      <c r="M27" s="68">
        <v>69</v>
      </c>
      <c r="N27" s="66">
        <v>185</v>
      </c>
      <c r="O27" s="103">
        <v>1.18</v>
      </c>
      <c r="P27" s="103">
        <v>127.6</v>
      </c>
      <c r="Q27" s="100" t="s">
        <v>82</v>
      </c>
      <c r="R27" s="103" t="s">
        <v>82</v>
      </c>
      <c r="S27" s="100" t="s">
        <v>82</v>
      </c>
      <c r="T27" s="103" t="s">
        <v>82</v>
      </c>
      <c r="U27" s="100" t="s">
        <v>82</v>
      </c>
      <c r="V27" s="103" t="s">
        <v>82</v>
      </c>
    </row>
    <row r="28" spans="1:22" ht="13.5" thickBot="1">
      <c r="A28" s="68" t="s">
        <v>75</v>
      </c>
      <c r="B28" s="79" t="s">
        <v>138</v>
      </c>
      <c r="C28" s="68" t="s">
        <v>45</v>
      </c>
      <c r="D28" s="68">
        <v>30</v>
      </c>
      <c r="E28" s="68">
        <v>68</v>
      </c>
      <c r="F28" s="68">
        <v>135</v>
      </c>
      <c r="G28" s="68" t="s">
        <v>13</v>
      </c>
      <c r="H28" s="90">
        <v>11.62</v>
      </c>
      <c r="I28" s="68">
        <v>11</v>
      </c>
      <c r="J28" s="96">
        <v>6</v>
      </c>
      <c r="K28" s="68">
        <v>18</v>
      </c>
      <c r="L28" s="68">
        <v>4.08</v>
      </c>
      <c r="M28" s="68">
        <v>66.6</v>
      </c>
      <c r="N28" s="66">
        <v>185</v>
      </c>
      <c r="O28" s="69">
        <v>1.21</v>
      </c>
      <c r="P28" s="69">
        <v>130.9</v>
      </c>
      <c r="Q28" s="63" t="s">
        <v>82</v>
      </c>
      <c r="R28" s="69" t="s">
        <v>82</v>
      </c>
      <c r="S28" s="63" t="s">
        <v>82</v>
      </c>
      <c r="T28" s="69" t="s">
        <v>82</v>
      </c>
      <c r="U28" s="63" t="s">
        <v>82</v>
      </c>
      <c r="V28" s="69" t="s">
        <v>82</v>
      </c>
    </row>
    <row r="29" spans="1:22" ht="12.75">
      <c r="A29" s="70" t="s">
        <v>75</v>
      </c>
      <c r="B29" s="77" t="s">
        <v>139</v>
      </c>
      <c r="C29" s="70" t="s">
        <v>45</v>
      </c>
      <c r="D29" s="70">
        <v>22</v>
      </c>
      <c r="E29" s="70">
        <v>70</v>
      </c>
      <c r="F29" s="70">
        <v>162.5</v>
      </c>
      <c r="G29" s="70" t="s">
        <v>14</v>
      </c>
      <c r="H29" s="91">
        <v>18.42</v>
      </c>
      <c r="I29" s="70">
        <v>6</v>
      </c>
      <c r="J29" s="70">
        <v>22</v>
      </c>
      <c r="K29" s="70">
        <v>20</v>
      </c>
      <c r="L29" s="70">
        <v>4.77</v>
      </c>
      <c r="M29" s="70">
        <v>64.7</v>
      </c>
      <c r="N29" s="39">
        <v>176</v>
      </c>
      <c r="O29" s="104">
        <v>1.17</v>
      </c>
      <c r="P29" s="104">
        <v>147.7</v>
      </c>
      <c r="Q29" s="59" t="s">
        <v>82</v>
      </c>
      <c r="R29" s="104" t="s">
        <v>82</v>
      </c>
      <c r="S29" s="59" t="s">
        <v>82</v>
      </c>
      <c r="T29" s="104" t="s">
        <v>82</v>
      </c>
      <c r="U29" s="59" t="s">
        <v>82</v>
      </c>
      <c r="V29" s="104" t="s">
        <v>82</v>
      </c>
    </row>
    <row r="30" spans="1:22" ht="13.5" thickBot="1">
      <c r="A30" s="71" t="s">
        <v>75</v>
      </c>
      <c r="B30" s="80" t="s">
        <v>139</v>
      </c>
      <c r="C30" s="71" t="s">
        <v>45</v>
      </c>
      <c r="D30" s="71">
        <v>22</v>
      </c>
      <c r="E30" s="71">
        <v>70</v>
      </c>
      <c r="F30" s="71">
        <v>161.5</v>
      </c>
      <c r="G30" s="71" t="s">
        <v>13</v>
      </c>
      <c r="H30" s="92">
        <v>11.18</v>
      </c>
      <c r="I30" s="71">
        <v>10.6</v>
      </c>
      <c r="J30" s="97">
        <v>6</v>
      </c>
      <c r="K30" s="71">
        <v>20</v>
      </c>
      <c r="L30" s="71">
        <v>4.5</v>
      </c>
      <c r="M30" s="71">
        <v>61.5</v>
      </c>
      <c r="N30" s="37">
        <v>177</v>
      </c>
      <c r="O30" s="104">
        <v>1.08</v>
      </c>
      <c r="P30" s="104">
        <v>134.8</v>
      </c>
      <c r="Q30" s="59" t="s">
        <v>82</v>
      </c>
      <c r="R30" s="104" t="s">
        <v>82</v>
      </c>
      <c r="S30" s="59" t="s">
        <v>82</v>
      </c>
      <c r="T30" s="104" t="s">
        <v>82</v>
      </c>
      <c r="U30" s="59" t="s">
        <v>82</v>
      </c>
      <c r="V30" s="104" t="s">
        <v>82</v>
      </c>
    </row>
    <row r="31" spans="1:22" ht="12.75">
      <c r="A31" s="68" t="s">
        <v>75</v>
      </c>
      <c r="B31" s="81" t="s">
        <v>141</v>
      </c>
      <c r="C31" s="68" t="s">
        <v>45</v>
      </c>
      <c r="D31" s="68">
        <v>26</v>
      </c>
      <c r="E31" s="68">
        <v>68</v>
      </c>
      <c r="F31" s="68">
        <v>143</v>
      </c>
      <c r="G31" s="68" t="s">
        <v>14</v>
      </c>
      <c r="H31" s="90">
        <v>15.63</v>
      </c>
      <c r="I31" s="68">
        <v>5.5</v>
      </c>
      <c r="J31" s="68">
        <v>20</v>
      </c>
      <c r="K31" s="68">
        <v>20</v>
      </c>
      <c r="L31" s="68">
        <v>3.5</v>
      </c>
      <c r="M31" s="68">
        <v>54</v>
      </c>
      <c r="N31" s="66">
        <v>196</v>
      </c>
      <c r="O31" s="103">
        <v>1.17</v>
      </c>
      <c r="P31" s="103">
        <v>120</v>
      </c>
      <c r="Q31" s="100" t="s">
        <v>82</v>
      </c>
      <c r="R31" s="103" t="s">
        <v>82</v>
      </c>
      <c r="S31" s="100" t="s">
        <v>82</v>
      </c>
      <c r="T31" s="103" t="s">
        <v>82</v>
      </c>
      <c r="U31" s="100" t="s">
        <v>82</v>
      </c>
      <c r="V31" s="103" t="s">
        <v>82</v>
      </c>
    </row>
    <row r="32" spans="1:22" ht="13.5" thickBot="1">
      <c r="A32" s="68" t="s">
        <v>75</v>
      </c>
      <c r="B32" s="79" t="s">
        <v>141</v>
      </c>
      <c r="C32" s="68" t="s">
        <v>45</v>
      </c>
      <c r="D32" s="68">
        <v>26</v>
      </c>
      <c r="E32" s="68">
        <v>68</v>
      </c>
      <c r="F32" s="68">
        <v>142.5</v>
      </c>
      <c r="G32" s="68" t="s">
        <v>13</v>
      </c>
      <c r="H32" s="90">
        <v>13.23</v>
      </c>
      <c r="I32" s="68">
        <v>9.2</v>
      </c>
      <c r="J32" s="96">
        <v>8</v>
      </c>
      <c r="K32" s="68">
        <v>19</v>
      </c>
      <c r="L32" s="68">
        <v>3.59</v>
      </c>
      <c r="M32" s="68">
        <v>55.6</v>
      </c>
      <c r="N32" s="66">
        <v>196</v>
      </c>
      <c r="O32" s="69">
        <v>1.12</v>
      </c>
      <c r="P32" s="69">
        <v>105.9</v>
      </c>
      <c r="Q32" s="63" t="s">
        <v>82</v>
      </c>
      <c r="R32" s="69" t="s">
        <v>82</v>
      </c>
      <c r="S32" s="63" t="s">
        <v>82</v>
      </c>
      <c r="T32" s="69" t="s">
        <v>82</v>
      </c>
      <c r="U32" s="63" t="s">
        <v>82</v>
      </c>
      <c r="V32" s="69" t="s">
        <v>82</v>
      </c>
    </row>
    <row r="33" spans="1:22" ht="12.75">
      <c r="A33" s="70" t="s">
        <v>74</v>
      </c>
      <c r="B33" s="77" t="s">
        <v>142</v>
      </c>
      <c r="C33" s="70" t="s">
        <v>46</v>
      </c>
      <c r="D33" s="70">
        <v>20</v>
      </c>
      <c r="E33" s="70">
        <v>63</v>
      </c>
      <c r="F33" s="70">
        <v>126.5</v>
      </c>
      <c r="G33" s="70" t="s">
        <v>14</v>
      </c>
      <c r="H33" s="91">
        <v>13.38</v>
      </c>
      <c r="I33" s="70">
        <v>5</v>
      </c>
      <c r="J33" s="70">
        <v>18</v>
      </c>
      <c r="K33" s="70">
        <v>15</v>
      </c>
      <c r="L33" s="70">
        <v>2.68</v>
      </c>
      <c r="M33" s="70">
        <v>46.7</v>
      </c>
      <c r="N33" s="39">
        <v>199</v>
      </c>
      <c r="O33" s="104">
        <v>1.34</v>
      </c>
      <c r="P33" s="104">
        <v>101.2</v>
      </c>
      <c r="Q33" s="59">
        <v>110</v>
      </c>
      <c r="R33" s="104">
        <v>66</v>
      </c>
      <c r="S33" s="59">
        <v>120</v>
      </c>
      <c r="T33" s="104">
        <v>74</v>
      </c>
      <c r="U33" s="59">
        <v>59</v>
      </c>
      <c r="V33" s="104">
        <v>64</v>
      </c>
    </row>
    <row r="34" spans="1:22" ht="13.5" thickBot="1">
      <c r="A34" s="71" t="s">
        <v>74</v>
      </c>
      <c r="B34" s="80" t="s">
        <v>142</v>
      </c>
      <c r="C34" s="71" t="s">
        <v>46</v>
      </c>
      <c r="D34" s="71">
        <v>20</v>
      </c>
      <c r="E34" s="71">
        <v>63</v>
      </c>
      <c r="F34" s="71">
        <v>125</v>
      </c>
      <c r="G34" s="71" t="s">
        <v>13</v>
      </c>
      <c r="H34" s="92">
        <v>14.18</v>
      </c>
      <c r="I34" s="71">
        <v>7.5</v>
      </c>
      <c r="J34" s="97">
        <v>8</v>
      </c>
      <c r="K34" s="71">
        <v>20</v>
      </c>
      <c r="L34" s="71">
        <v>2.58</v>
      </c>
      <c r="M34" s="71">
        <v>45.6</v>
      </c>
      <c r="N34" s="37">
        <v>201</v>
      </c>
      <c r="O34" s="104">
        <v>1.3</v>
      </c>
      <c r="P34" s="104">
        <v>98.4</v>
      </c>
      <c r="Q34" s="59">
        <v>112</v>
      </c>
      <c r="R34" s="104">
        <v>58</v>
      </c>
      <c r="S34" s="59">
        <v>110</v>
      </c>
      <c r="T34" s="104">
        <v>72</v>
      </c>
      <c r="U34" s="59">
        <v>67</v>
      </c>
      <c r="V34" s="104">
        <v>73</v>
      </c>
    </row>
    <row r="35" spans="1:22" ht="12.75">
      <c r="A35" s="68" t="s">
        <v>75</v>
      </c>
      <c r="B35" s="79" t="s">
        <v>143</v>
      </c>
      <c r="C35" s="68" t="s">
        <v>45</v>
      </c>
      <c r="D35" s="68">
        <v>18</v>
      </c>
      <c r="E35" s="68">
        <v>73</v>
      </c>
      <c r="F35" s="68">
        <v>172.5</v>
      </c>
      <c r="G35" s="68" t="s">
        <v>14</v>
      </c>
      <c r="H35" s="90">
        <v>18.52</v>
      </c>
      <c r="I35" s="68">
        <v>6</v>
      </c>
      <c r="J35" s="68">
        <v>22</v>
      </c>
      <c r="K35" s="68">
        <v>18</v>
      </c>
      <c r="L35" s="68">
        <v>5.49</v>
      </c>
      <c r="M35" s="68">
        <v>70.1</v>
      </c>
      <c r="N35" s="66">
        <v>189</v>
      </c>
      <c r="O35" s="103">
        <v>1.13</v>
      </c>
      <c r="P35" s="103">
        <v>176.1</v>
      </c>
      <c r="Q35" s="100" t="s">
        <v>82</v>
      </c>
      <c r="R35" s="103" t="s">
        <v>82</v>
      </c>
      <c r="S35" s="100" t="s">
        <v>82</v>
      </c>
      <c r="T35" s="103" t="s">
        <v>82</v>
      </c>
      <c r="U35" s="100" t="s">
        <v>82</v>
      </c>
      <c r="V35" s="103" t="s">
        <v>82</v>
      </c>
    </row>
    <row r="36" spans="1:22" ht="13.5" thickBot="1">
      <c r="A36" s="68" t="s">
        <v>75</v>
      </c>
      <c r="B36" s="79" t="s">
        <v>143</v>
      </c>
      <c r="C36" s="68" t="s">
        <v>45</v>
      </c>
      <c r="D36" s="68">
        <v>18</v>
      </c>
      <c r="E36" s="68">
        <v>73</v>
      </c>
      <c r="F36" s="68">
        <v>172.5</v>
      </c>
      <c r="G36" s="68" t="s">
        <v>13</v>
      </c>
      <c r="H36" s="90">
        <v>12.12</v>
      </c>
      <c r="I36" s="68">
        <v>11.3</v>
      </c>
      <c r="J36" s="96">
        <v>6</v>
      </c>
      <c r="K36" s="68">
        <v>20</v>
      </c>
      <c r="L36" s="68">
        <v>5.44</v>
      </c>
      <c r="M36" s="68">
        <v>69.5</v>
      </c>
      <c r="N36" s="66">
        <v>201</v>
      </c>
      <c r="O36" s="69">
        <v>1.15</v>
      </c>
      <c r="P36" s="69">
        <v>180.6</v>
      </c>
      <c r="Q36" s="63" t="s">
        <v>82</v>
      </c>
      <c r="R36" s="69" t="s">
        <v>82</v>
      </c>
      <c r="S36" s="63" t="s">
        <v>82</v>
      </c>
      <c r="T36" s="69" t="s">
        <v>82</v>
      </c>
      <c r="U36" s="63" t="s">
        <v>82</v>
      </c>
      <c r="V36" s="69" t="s">
        <v>82</v>
      </c>
    </row>
    <row r="37" spans="1:22" ht="12.75">
      <c r="A37" s="70" t="s">
        <v>75</v>
      </c>
      <c r="B37" s="77" t="s">
        <v>144</v>
      </c>
      <c r="C37" s="70" t="s">
        <v>45</v>
      </c>
      <c r="D37" s="70">
        <v>45</v>
      </c>
      <c r="E37" s="70">
        <v>70</v>
      </c>
      <c r="F37" s="70">
        <v>152</v>
      </c>
      <c r="G37" s="70" t="s">
        <v>14</v>
      </c>
      <c r="H37" s="91">
        <v>14.53</v>
      </c>
      <c r="I37" s="70">
        <v>5</v>
      </c>
      <c r="J37" s="70">
        <v>18</v>
      </c>
      <c r="K37" s="70">
        <v>17</v>
      </c>
      <c r="L37" s="70">
        <v>3.41</v>
      </c>
      <c r="M37" s="70">
        <v>49.4</v>
      </c>
      <c r="N37" s="39">
        <v>152</v>
      </c>
      <c r="O37" s="104">
        <v>1.29</v>
      </c>
      <c r="P37" s="104">
        <v>135</v>
      </c>
      <c r="Q37" s="59" t="s">
        <v>82</v>
      </c>
      <c r="R37" s="104" t="s">
        <v>82</v>
      </c>
      <c r="S37" s="59" t="s">
        <v>82</v>
      </c>
      <c r="T37" s="104" t="s">
        <v>82</v>
      </c>
      <c r="U37" s="59" t="s">
        <v>82</v>
      </c>
      <c r="V37" s="104" t="s">
        <v>82</v>
      </c>
    </row>
    <row r="38" spans="1:22" ht="13.5" thickBot="1">
      <c r="A38" s="71" t="s">
        <v>75</v>
      </c>
      <c r="B38" s="80" t="s">
        <v>144</v>
      </c>
      <c r="C38" s="71" t="s">
        <v>45</v>
      </c>
      <c r="D38" s="71">
        <v>45</v>
      </c>
      <c r="E38" s="71">
        <v>70</v>
      </c>
      <c r="F38" s="71">
        <v>152</v>
      </c>
      <c r="G38" s="71" t="s">
        <v>13</v>
      </c>
      <c r="H38" s="92">
        <v>12.28</v>
      </c>
      <c r="I38" s="71">
        <v>8.3</v>
      </c>
      <c r="J38" s="97">
        <v>6</v>
      </c>
      <c r="K38" s="71">
        <v>18</v>
      </c>
      <c r="L38" s="71">
        <v>3.51</v>
      </c>
      <c r="M38" s="71">
        <v>50.9</v>
      </c>
      <c r="N38" s="37">
        <v>153</v>
      </c>
      <c r="O38" s="104">
        <v>1.17</v>
      </c>
      <c r="P38" s="104">
        <v>128.1</v>
      </c>
      <c r="Q38" s="59" t="s">
        <v>82</v>
      </c>
      <c r="R38" s="104" t="s">
        <v>82</v>
      </c>
      <c r="S38" s="59" t="s">
        <v>82</v>
      </c>
      <c r="T38" s="104" t="s">
        <v>82</v>
      </c>
      <c r="U38" s="59" t="s">
        <v>82</v>
      </c>
      <c r="V38" s="104" t="s">
        <v>82</v>
      </c>
    </row>
    <row r="39" spans="1:22" ht="12.75">
      <c r="A39" s="68" t="s">
        <v>74</v>
      </c>
      <c r="B39" s="81" t="s">
        <v>145</v>
      </c>
      <c r="C39" s="68" t="s">
        <v>46</v>
      </c>
      <c r="D39" s="68">
        <v>24</v>
      </c>
      <c r="E39" s="68">
        <v>70</v>
      </c>
      <c r="F39" s="68">
        <v>172.5</v>
      </c>
      <c r="G39" s="68" t="s">
        <v>14</v>
      </c>
      <c r="H39" s="90">
        <v>11.78</v>
      </c>
      <c r="I39" s="68">
        <v>4.2</v>
      </c>
      <c r="J39" s="68">
        <v>16</v>
      </c>
      <c r="K39" s="68">
        <v>20</v>
      </c>
      <c r="L39" s="68">
        <v>2.86</v>
      </c>
      <c r="M39" s="68">
        <v>36.5</v>
      </c>
      <c r="N39" s="66">
        <v>183</v>
      </c>
      <c r="O39" s="103">
        <v>1.35</v>
      </c>
      <c r="P39" s="103">
        <v>104.5</v>
      </c>
      <c r="Q39" s="100">
        <v>116</v>
      </c>
      <c r="R39" s="103">
        <v>78</v>
      </c>
      <c r="S39" s="100">
        <v>122</v>
      </c>
      <c r="T39" s="103">
        <v>78</v>
      </c>
      <c r="U39" s="100">
        <v>68</v>
      </c>
      <c r="V39" s="103">
        <v>90</v>
      </c>
    </row>
    <row r="40" spans="1:22" ht="13.5" thickBot="1">
      <c r="A40" s="68" t="s">
        <v>74</v>
      </c>
      <c r="B40" s="81" t="s">
        <v>145</v>
      </c>
      <c r="C40" s="68" t="s">
        <v>46</v>
      </c>
      <c r="D40" s="68">
        <v>24</v>
      </c>
      <c r="E40" s="68">
        <v>70</v>
      </c>
      <c r="F40" s="68">
        <v>166.25</v>
      </c>
      <c r="G40" s="68" t="s">
        <v>13</v>
      </c>
      <c r="H40" s="90">
        <v>10.23</v>
      </c>
      <c r="I40" s="68">
        <v>7.2</v>
      </c>
      <c r="J40" s="96">
        <v>4</v>
      </c>
      <c r="K40" s="68">
        <v>19</v>
      </c>
      <c r="L40" s="68">
        <v>2.73</v>
      </c>
      <c r="M40" s="68">
        <v>36.2</v>
      </c>
      <c r="N40" s="66">
        <v>190</v>
      </c>
      <c r="O40" s="69">
        <v>1.12</v>
      </c>
      <c r="P40" s="69">
        <v>89.1</v>
      </c>
      <c r="Q40" s="63">
        <v>110</v>
      </c>
      <c r="R40" s="69">
        <v>64</v>
      </c>
      <c r="S40" s="63">
        <v>108</v>
      </c>
      <c r="T40" s="69">
        <v>76</v>
      </c>
      <c r="U40" s="63">
        <v>66</v>
      </c>
      <c r="V40" s="69">
        <v>94</v>
      </c>
    </row>
    <row r="41" spans="1:22" ht="12.75">
      <c r="A41" s="70" t="s">
        <v>74</v>
      </c>
      <c r="B41" s="77" t="s">
        <v>146</v>
      </c>
      <c r="C41" s="70" t="s">
        <v>46</v>
      </c>
      <c r="D41" s="70">
        <v>22</v>
      </c>
      <c r="E41" s="70">
        <v>65</v>
      </c>
      <c r="F41" s="70">
        <v>125</v>
      </c>
      <c r="G41" s="70" t="s">
        <v>14</v>
      </c>
      <c r="H41" s="91">
        <v>14.53</v>
      </c>
      <c r="I41" s="70">
        <v>5</v>
      </c>
      <c r="J41" s="70">
        <v>18</v>
      </c>
      <c r="K41" s="70">
        <v>17</v>
      </c>
      <c r="L41" s="70">
        <v>2.45</v>
      </c>
      <c r="M41" s="70">
        <v>43.1</v>
      </c>
      <c r="N41" s="39">
        <v>187</v>
      </c>
      <c r="O41" s="104">
        <v>1.37</v>
      </c>
      <c r="P41" s="104">
        <v>100.6</v>
      </c>
      <c r="Q41" s="59">
        <v>106</v>
      </c>
      <c r="R41" s="104">
        <v>70</v>
      </c>
      <c r="S41" s="59">
        <v>104</v>
      </c>
      <c r="T41" s="104">
        <v>76</v>
      </c>
      <c r="U41" s="59">
        <v>58</v>
      </c>
      <c r="V41" s="104">
        <v>84</v>
      </c>
    </row>
    <row r="42" spans="1:22" ht="13.5" thickBot="1">
      <c r="A42" s="71" t="s">
        <v>74</v>
      </c>
      <c r="B42" s="80" t="s">
        <v>146</v>
      </c>
      <c r="C42" s="71" t="s">
        <v>46</v>
      </c>
      <c r="D42" s="71">
        <v>22</v>
      </c>
      <c r="E42" s="71">
        <v>65</v>
      </c>
      <c r="F42" s="71">
        <v>127.8</v>
      </c>
      <c r="G42" s="71" t="s">
        <v>13</v>
      </c>
      <c r="H42" s="92">
        <v>12.68</v>
      </c>
      <c r="I42" s="71">
        <v>8.3</v>
      </c>
      <c r="J42" s="97">
        <v>6</v>
      </c>
      <c r="K42" s="71">
        <v>17</v>
      </c>
      <c r="L42" s="71">
        <v>2.48</v>
      </c>
      <c r="M42" s="71">
        <v>43.1</v>
      </c>
      <c r="N42" s="37">
        <v>189</v>
      </c>
      <c r="O42" s="104">
        <v>1.34</v>
      </c>
      <c r="P42" s="104">
        <v>103.4</v>
      </c>
      <c r="Q42" s="59">
        <v>114</v>
      </c>
      <c r="R42" s="104">
        <v>58</v>
      </c>
      <c r="S42" s="59">
        <v>114</v>
      </c>
      <c r="T42" s="104">
        <v>84</v>
      </c>
      <c r="U42" s="59">
        <v>50</v>
      </c>
      <c r="V42" s="104">
        <v>68</v>
      </c>
    </row>
    <row r="43" spans="1:22" ht="12.75">
      <c r="A43" s="68" t="s">
        <v>75</v>
      </c>
      <c r="B43" s="81" t="s">
        <v>147</v>
      </c>
      <c r="C43" s="68" t="s">
        <v>45</v>
      </c>
      <c r="D43" s="68">
        <v>23</v>
      </c>
      <c r="E43" s="68">
        <v>75</v>
      </c>
      <c r="F43" s="68">
        <v>202</v>
      </c>
      <c r="G43" s="68" t="s">
        <v>14</v>
      </c>
      <c r="H43" s="90">
        <v>15.05</v>
      </c>
      <c r="I43" s="68">
        <v>5</v>
      </c>
      <c r="J43" s="68">
        <v>18</v>
      </c>
      <c r="K43" s="68">
        <v>19</v>
      </c>
      <c r="L43" s="68">
        <v>4.89</v>
      </c>
      <c r="M43" s="68">
        <v>53.3</v>
      </c>
      <c r="N43" s="66">
        <v>186</v>
      </c>
      <c r="O43" s="103">
        <v>1.25</v>
      </c>
      <c r="P43" s="103">
        <v>145.8</v>
      </c>
      <c r="Q43" s="100" t="s">
        <v>82</v>
      </c>
      <c r="R43" s="103" t="s">
        <v>82</v>
      </c>
      <c r="S43" s="100" t="s">
        <v>82</v>
      </c>
      <c r="T43" s="103" t="s">
        <v>82</v>
      </c>
      <c r="U43" s="100" t="s">
        <v>82</v>
      </c>
      <c r="V43" s="103" t="s">
        <v>82</v>
      </c>
    </row>
    <row r="44" spans="1:22" ht="13.5" thickBot="1">
      <c r="A44" s="68" t="s">
        <v>75</v>
      </c>
      <c r="B44" s="81" t="s">
        <v>147</v>
      </c>
      <c r="C44" s="68" t="s">
        <v>45</v>
      </c>
      <c r="D44" s="68">
        <v>23</v>
      </c>
      <c r="E44" s="68">
        <v>75</v>
      </c>
      <c r="F44" s="68">
        <v>200</v>
      </c>
      <c r="G44" s="68" t="s">
        <v>13</v>
      </c>
      <c r="H44" s="90">
        <v>11.97</v>
      </c>
      <c r="I44" s="68">
        <v>8.8</v>
      </c>
      <c r="J44" s="96">
        <v>6</v>
      </c>
      <c r="K44" s="68">
        <v>20</v>
      </c>
      <c r="L44" s="68">
        <v>5.04</v>
      </c>
      <c r="M44" s="68">
        <v>55.6</v>
      </c>
      <c r="N44" s="66">
        <v>191</v>
      </c>
      <c r="O44" s="69">
        <v>1.12</v>
      </c>
      <c r="P44" s="69">
        <v>135</v>
      </c>
      <c r="Q44" s="63" t="s">
        <v>82</v>
      </c>
      <c r="R44" s="69" t="s">
        <v>82</v>
      </c>
      <c r="S44" s="63" t="s">
        <v>82</v>
      </c>
      <c r="T44" s="69" t="s">
        <v>82</v>
      </c>
      <c r="U44" s="63" t="s">
        <v>82</v>
      </c>
      <c r="V44" s="69" t="s">
        <v>82</v>
      </c>
    </row>
    <row r="45" spans="1:22" ht="12.75">
      <c r="A45" s="70" t="s">
        <v>74</v>
      </c>
      <c r="B45" s="77" t="s">
        <v>148</v>
      </c>
      <c r="C45" s="70" t="s">
        <v>46</v>
      </c>
      <c r="D45" s="70">
        <v>21</v>
      </c>
      <c r="E45" s="70">
        <v>70.5</v>
      </c>
      <c r="F45" s="70">
        <v>151</v>
      </c>
      <c r="G45" s="70" t="s">
        <v>14</v>
      </c>
      <c r="H45" s="91">
        <v>13.92</v>
      </c>
      <c r="I45" s="70">
        <v>5</v>
      </c>
      <c r="J45" s="70">
        <v>18</v>
      </c>
      <c r="K45" s="70">
        <v>19</v>
      </c>
      <c r="L45" s="70">
        <v>2.75</v>
      </c>
      <c r="M45" s="70">
        <v>40.1</v>
      </c>
      <c r="N45" s="39">
        <v>181</v>
      </c>
      <c r="O45" s="104">
        <v>1.2</v>
      </c>
      <c r="P45" s="104">
        <v>80.6</v>
      </c>
      <c r="Q45" s="59">
        <v>114</v>
      </c>
      <c r="R45" s="104">
        <v>58</v>
      </c>
      <c r="S45" s="59">
        <v>122</v>
      </c>
      <c r="T45" s="104">
        <v>78</v>
      </c>
      <c r="U45" s="59">
        <v>68</v>
      </c>
      <c r="V45" s="104">
        <v>94</v>
      </c>
    </row>
    <row r="46" spans="1:22" ht="13.5" thickBot="1">
      <c r="A46" s="71" t="s">
        <v>74</v>
      </c>
      <c r="B46" s="80" t="s">
        <v>148</v>
      </c>
      <c r="C46" s="71" t="s">
        <v>46</v>
      </c>
      <c r="D46" s="71">
        <v>21</v>
      </c>
      <c r="E46" s="71">
        <v>69</v>
      </c>
      <c r="F46" s="71">
        <v>151.75</v>
      </c>
      <c r="G46" s="71" t="s">
        <v>13</v>
      </c>
      <c r="H46" s="92">
        <v>11.38</v>
      </c>
      <c r="I46" s="71">
        <v>8.5</v>
      </c>
      <c r="J46" s="97">
        <v>6</v>
      </c>
      <c r="K46" s="71">
        <v>17</v>
      </c>
      <c r="L46" s="71">
        <v>2.77</v>
      </c>
      <c r="M46" s="71">
        <v>40.3</v>
      </c>
      <c r="N46" s="37">
        <v>189</v>
      </c>
      <c r="O46" s="104">
        <v>1.16</v>
      </c>
      <c r="P46" s="104">
        <v>74.4</v>
      </c>
      <c r="Q46" s="59">
        <v>112</v>
      </c>
      <c r="R46" s="104">
        <v>80</v>
      </c>
      <c r="S46" s="59">
        <v>106</v>
      </c>
      <c r="T46" s="104">
        <v>84</v>
      </c>
      <c r="U46" s="59">
        <v>74</v>
      </c>
      <c r="V46" s="104">
        <v>95</v>
      </c>
    </row>
    <row r="47" spans="1:22" ht="12.75">
      <c r="A47" s="68" t="s">
        <v>75</v>
      </c>
      <c r="B47" s="81" t="s">
        <v>149</v>
      </c>
      <c r="C47" s="68" t="s">
        <v>45</v>
      </c>
      <c r="D47" s="68">
        <v>23</v>
      </c>
      <c r="E47" s="68">
        <v>67.5</v>
      </c>
      <c r="F47" s="68">
        <v>131.5</v>
      </c>
      <c r="G47" s="68" t="s">
        <v>14</v>
      </c>
      <c r="H47" s="90">
        <v>17.63</v>
      </c>
      <c r="I47" s="68">
        <v>5.5</v>
      </c>
      <c r="J47" s="68">
        <v>20</v>
      </c>
      <c r="K47" s="68">
        <v>18</v>
      </c>
      <c r="L47" s="68">
        <v>3.61</v>
      </c>
      <c r="M47" s="68">
        <v>60.4</v>
      </c>
      <c r="N47" s="66">
        <v>193</v>
      </c>
      <c r="O47" s="103">
        <v>1.26</v>
      </c>
      <c r="P47" s="103">
        <v>148.6</v>
      </c>
      <c r="Q47" s="100" t="s">
        <v>82</v>
      </c>
      <c r="R47" s="103" t="s">
        <v>82</v>
      </c>
      <c r="S47" s="100" t="s">
        <v>82</v>
      </c>
      <c r="T47" s="103" t="s">
        <v>82</v>
      </c>
      <c r="U47" s="100" t="s">
        <v>82</v>
      </c>
      <c r="V47" s="103" t="s">
        <v>82</v>
      </c>
    </row>
    <row r="48" spans="1:22" ht="13.5" thickBot="1">
      <c r="A48" s="68" t="s">
        <v>75</v>
      </c>
      <c r="B48" s="81" t="s">
        <v>149</v>
      </c>
      <c r="C48" s="68" t="s">
        <v>45</v>
      </c>
      <c r="D48" s="68">
        <v>23</v>
      </c>
      <c r="E48" s="68">
        <v>67.5</v>
      </c>
      <c r="F48" s="68">
        <v>133</v>
      </c>
      <c r="G48" s="68" t="s">
        <v>13</v>
      </c>
      <c r="H48" s="90">
        <v>10.3</v>
      </c>
      <c r="I48" s="68">
        <v>10.9</v>
      </c>
      <c r="J48" s="96">
        <v>4</v>
      </c>
      <c r="K48" s="68">
        <v>18</v>
      </c>
      <c r="L48" s="68">
        <v>3.71</v>
      </c>
      <c r="M48" s="68">
        <v>61.5</v>
      </c>
      <c r="N48" s="66">
        <v>200</v>
      </c>
      <c r="O48" s="69">
        <v>1.22</v>
      </c>
      <c r="P48" s="69">
        <v>147</v>
      </c>
      <c r="Q48" s="63" t="s">
        <v>82</v>
      </c>
      <c r="R48" s="69" t="s">
        <v>82</v>
      </c>
      <c r="S48" s="63" t="s">
        <v>82</v>
      </c>
      <c r="T48" s="69" t="s">
        <v>82</v>
      </c>
      <c r="U48" s="63" t="s">
        <v>82</v>
      </c>
      <c r="V48" s="69" t="s">
        <v>82</v>
      </c>
    </row>
    <row r="49" spans="1:22" ht="12.75">
      <c r="A49" s="70" t="s">
        <v>74</v>
      </c>
      <c r="B49" s="77" t="s">
        <v>150</v>
      </c>
      <c r="C49" s="70" t="s">
        <v>46</v>
      </c>
      <c r="D49" s="70">
        <v>20</v>
      </c>
      <c r="E49" s="70">
        <v>66</v>
      </c>
      <c r="F49" s="70">
        <v>135</v>
      </c>
      <c r="G49" s="70" t="s">
        <v>14</v>
      </c>
      <c r="H49" s="91">
        <v>12.95</v>
      </c>
      <c r="I49" s="70">
        <v>5</v>
      </c>
      <c r="J49" s="70">
        <v>18</v>
      </c>
      <c r="K49" s="70">
        <v>19</v>
      </c>
      <c r="L49" s="70">
        <v>2.42</v>
      </c>
      <c r="M49" s="70">
        <v>39.5</v>
      </c>
      <c r="N49" s="39">
        <v>200</v>
      </c>
      <c r="O49" s="104">
        <v>1.44</v>
      </c>
      <c r="P49" s="104">
        <v>104</v>
      </c>
      <c r="Q49" s="59">
        <v>112</v>
      </c>
      <c r="R49" s="104">
        <v>72</v>
      </c>
      <c r="S49" s="59">
        <v>96</v>
      </c>
      <c r="T49" s="104">
        <v>70</v>
      </c>
      <c r="U49" s="59">
        <v>46</v>
      </c>
      <c r="V49" s="104">
        <v>84</v>
      </c>
    </row>
    <row r="50" spans="1:22" ht="13.5" thickBot="1">
      <c r="A50" s="71" t="s">
        <v>74</v>
      </c>
      <c r="B50" s="80" t="s">
        <v>150</v>
      </c>
      <c r="C50" s="71" t="s">
        <v>46</v>
      </c>
      <c r="D50" s="71">
        <v>20</v>
      </c>
      <c r="E50" s="71">
        <v>66</v>
      </c>
      <c r="F50" s="71">
        <v>133</v>
      </c>
      <c r="G50" s="71" t="s">
        <v>13</v>
      </c>
      <c r="H50" s="92">
        <v>15.12</v>
      </c>
      <c r="I50" s="71">
        <v>7</v>
      </c>
      <c r="J50" s="97">
        <v>10</v>
      </c>
      <c r="K50" s="71">
        <v>20</v>
      </c>
      <c r="L50" s="71">
        <v>2.57</v>
      </c>
      <c r="M50" s="71">
        <v>42.6</v>
      </c>
      <c r="N50" s="37">
        <v>199</v>
      </c>
      <c r="O50" s="104">
        <v>1.33</v>
      </c>
      <c r="P50" s="104">
        <v>103.7</v>
      </c>
      <c r="Q50" s="59">
        <v>104</v>
      </c>
      <c r="R50" s="104">
        <v>66</v>
      </c>
      <c r="S50" s="59">
        <v>108</v>
      </c>
      <c r="T50" s="104">
        <v>66</v>
      </c>
      <c r="U50" s="59">
        <v>54</v>
      </c>
      <c r="V50" s="104">
        <v>84</v>
      </c>
    </row>
    <row r="51" spans="1:22" ht="12.75">
      <c r="A51" s="68" t="s">
        <v>74</v>
      </c>
      <c r="B51" s="81" t="s">
        <v>151</v>
      </c>
      <c r="C51" s="68" t="s">
        <v>46</v>
      </c>
      <c r="D51" s="68">
        <v>22</v>
      </c>
      <c r="E51" s="68">
        <v>68.5</v>
      </c>
      <c r="F51" s="68">
        <v>137.5</v>
      </c>
      <c r="G51" s="68" t="s">
        <v>14</v>
      </c>
      <c r="H51" s="90">
        <v>10.18</v>
      </c>
      <c r="I51" s="68">
        <v>4.2</v>
      </c>
      <c r="J51" s="68">
        <v>16</v>
      </c>
      <c r="K51" s="68">
        <v>16</v>
      </c>
      <c r="L51" s="68">
        <v>2.01</v>
      </c>
      <c r="M51" s="68">
        <v>32.3</v>
      </c>
      <c r="N51" s="66">
        <v>183</v>
      </c>
      <c r="O51" s="103">
        <v>1.31</v>
      </c>
      <c r="P51" s="103">
        <v>91.4</v>
      </c>
      <c r="Q51" s="100">
        <v>126</v>
      </c>
      <c r="R51" s="103">
        <v>66</v>
      </c>
      <c r="S51" s="100">
        <v>116</v>
      </c>
      <c r="T51" s="103">
        <v>70</v>
      </c>
      <c r="U51" s="100">
        <v>71</v>
      </c>
      <c r="V51" s="103">
        <v>82</v>
      </c>
    </row>
    <row r="52" spans="1:22" ht="13.5" thickBot="1">
      <c r="A52" s="68" t="s">
        <v>74</v>
      </c>
      <c r="B52" s="81" t="s">
        <v>151</v>
      </c>
      <c r="C52" s="68" t="s">
        <v>46</v>
      </c>
      <c r="D52" s="68">
        <v>22</v>
      </c>
      <c r="E52" s="68">
        <v>68</v>
      </c>
      <c r="F52" s="68">
        <v>134</v>
      </c>
      <c r="G52" s="68" t="s">
        <v>13</v>
      </c>
      <c r="H52" s="90">
        <v>14.23</v>
      </c>
      <c r="I52" s="68">
        <v>6.7</v>
      </c>
      <c r="J52" s="96">
        <v>8</v>
      </c>
      <c r="K52" s="68">
        <v>17</v>
      </c>
      <c r="L52" s="68">
        <v>2.26</v>
      </c>
      <c r="M52" s="68">
        <v>37.1</v>
      </c>
      <c r="N52" s="66">
        <v>197</v>
      </c>
      <c r="O52" s="69">
        <v>1.21</v>
      </c>
      <c r="P52" s="69">
        <v>89.7</v>
      </c>
      <c r="Q52" s="63">
        <v>112</v>
      </c>
      <c r="R52" s="69">
        <v>80</v>
      </c>
      <c r="S52" s="63">
        <v>128</v>
      </c>
      <c r="T52" s="69">
        <v>84</v>
      </c>
      <c r="U52" s="63">
        <v>75</v>
      </c>
      <c r="V52" s="69">
        <v>77</v>
      </c>
    </row>
    <row r="53" spans="1:22" ht="12.75">
      <c r="A53" s="70" t="s">
        <v>75</v>
      </c>
      <c r="B53" s="77" t="s">
        <v>152</v>
      </c>
      <c r="C53" s="70" t="s">
        <v>45</v>
      </c>
      <c r="D53" s="70">
        <v>25</v>
      </c>
      <c r="E53" s="70">
        <v>71</v>
      </c>
      <c r="F53" s="70">
        <v>139.5</v>
      </c>
      <c r="G53" s="70" t="s">
        <v>14</v>
      </c>
      <c r="H53" s="91">
        <v>21.17</v>
      </c>
      <c r="I53" s="70">
        <v>6</v>
      </c>
      <c r="J53" s="70">
        <v>22</v>
      </c>
      <c r="K53" s="70">
        <v>20</v>
      </c>
      <c r="L53" s="70">
        <v>4.42</v>
      </c>
      <c r="M53" s="70">
        <v>69.8</v>
      </c>
      <c r="N53" s="39">
        <v>189</v>
      </c>
      <c r="O53" s="104">
        <v>1.1</v>
      </c>
      <c r="P53" s="104">
        <v>151.9</v>
      </c>
      <c r="Q53" s="59" t="s">
        <v>82</v>
      </c>
      <c r="R53" s="104" t="s">
        <v>82</v>
      </c>
      <c r="S53" s="59" t="s">
        <v>82</v>
      </c>
      <c r="T53" s="104" t="s">
        <v>82</v>
      </c>
      <c r="U53" s="59" t="s">
        <v>82</v>
      </c>
      <c r="V53" s="104" t="s">
        <v>82</v>
      </c>
    </row>
    <row r="54" spans="1:22" ht="13.5" thickBot="1">
      <c r="A54" s="71" t="s">
        <v>75</v>
      </c>
      <c r="B54" s="80" t="s">
        <v>152</v>
      </c>
      <c r="C54" s="71" t="s">
        <v>45</v>
      </c>
      <c r="D54" s="71">
        <v>25</v>
      </c>
      <c r="E54" s="71">
        <v>71</v>
      </c>
      <c r="F54" s="71">
        <v>140.5</v>
      </c>
      <c r="G54" s="71" t="s">
        <v>13</v>
      </c>
      <c r="H54" s="92">
        <v>11.72</v>
      </c>
      <c r="I54" s="71">
        <v>11.7</v>
      </c>
      <c r="J54" s="97">
        <v>6</v>
      </c>
      <c r="K54" s="71">
        <v>20</v>
      </c>
      <c r="L54" s="71">
        <v>4.61</v>
      </c>
      <c r="M54" s="71">
        <v>72.3</v>
      </c>
      <c r="N54" s="37">
        <v>194</v>
      </c>
      <c r="O54" s="104">
        <v>1.09</v>
      </c>
      <c r="P54" s="104">
        <v>149.7</v>
      </c>
      <c r="Q54" s="59" t="s">
        <v>82</v>
      </c>
      <c r="R54" s="104" t="s">
        <v>82</v>
      </c>
      <c r="S54" s="59" t="s">
        <v>82</v>
      </c>
      <c r="T54" s="104" t="s">
        <v>82</v>
      </c>
      <c r="U54" s="59" t="s">
        <v>82</v>
      </c>
      <c r="V54" s="104" t="s">
        <v>82</v>
      </c>
    </row>
    <row r="55" spans="1:22" ht="12.75">
      <c r="A55" s="68" t="s">
        <v>74</v>
      </c>
      <c r="B55" s="81" t="s">
        <v>153</v>
      </c>
      <c r="C55" s="68" t="s">
        <v>46</v>
      </c>
      <c r="D55" s="68">
        <v>18</v>
      </c>
      <c r="E55" s="68">
        <v>65.5</v>
      </c>
      <c r="F55" s="68">
        <v>130</v>
      </c>
      <c r="G55" s="68" t="s">
        <v>14</v>
      </c>
      <c r="H55" s="90">
        <v>13.38</v>
      </c>
      <c r="I55" s="68">
        <v>5</v>
      </c>
      <c r="J55" s="68">
        <v>18</v>
      </c>
      <c r="K55" s="68">
        <v>17</v>
      </c>
      <c r="L55" s="68">
        <v>2.69</v>
      </c>
      <c r="M55" s="68">
        <v>45.7</v>
      </c>
      <c r="N55" s="66">
        <v>185</v>
      </c>
      <c r="O55" s="103">
        <v>1.39</v>
      </c>
      <c r="P55" s="103">
        <v>107.8</v>
      </c>
      <c r="Q55" s="100">
        <v>104</v>
      </c>
      <c r="R55" s="103">
        <v>48</v>
      </c>
      <c r="S55" s="100">
        <v>108</v>
      </c>
      <c r="T55" s="103">
        <v>56</v>
      </c>
      <c r="U55" s="100">
        <v>66</v>
      </c>
      <c r="V55" s="103">
        <v>78</v>
      </c>
    </row>
    <row r="56" spans="1:22" ht="13.5" thickBot="1">
      <c r="A56" s="68" t="s">
        <v>74</v>
      </c>
      <c r="B56" s="81" t="s">
        <v>153</v>
      </c>
      <c r="C56" s="68" t="s">
        <v>46</v>
      </c>
      <c r="D56" s="68">
        <v>18</v>
      </c>
      <c r="E56" s="68">
        <v>65.5</v>
      </c>
      <c r="F56" s="68">
        <v>131</v>
      </c>
      <c r="G56" s="68" t="s">
        <v>13</v>
      </c>
      <c r="H56" s="90">
        <v>13.48</v>
      </c>
      <c r="I56" s="68">
        <v>7.2</v>
      </c>
      <c r="J56" s="96">
        <v>8</v>
      </c>
      <c r="K56" s="68">
        <v>20</v>
      </c>
      <c r="L56" s="68">
        <v>2.79</v>
      </c>
      <c r="M56" s="68">
        <v>46.9</v>
      </c>
      <c r="N56" s="66">
        <v>196</v>
      </c>
      <c r="O56" s="69">
        <v>1.28</v>
      </c>
      <c r="P56" s="69">
        <v>102.2</v>
      </c>
      <c r="Q56" s="63">
        <v>94</v>
      </c>
      <c r="R56" s="69">
        <v>50</v>
      </c>
      <c r="S56" s="63">
        <v>94</v>
      </c>
      <c r="T56" s="69">
        <v>58</v>
      </c>
      <c r="U56" s="63">
        <v>62</v>
      </c>
      <c r="V56" s="69">
        <v>75</v>
      </c>
    </row>
    <row r="57" spans="1:22" ht="12.75">
      <c r="A57" s="70" t="s">
        <v>75</v>
      </c>
      <c r="B57" s="77" t="s">
        <v>154</v>
      </c>
      <c r="C57" s="70" t="s">
        <v>45</v>
      </c>
      <c r="D57" s="70">
        <v>19</v>
      </c>
      <c r="E57" s="70">
        <v>69</v>
      </c>
      <c r="F57" s="70">
        <v>139</v>
      </c>
      <c r="G57" s="70" t="s">
        <v>14</v>
      </c>
      <c r="H57" s="91">
        <v>20.03</v>
      </c>
      <c r="I57" s="70">
        <v>6</v>
      </c>
      <c r="J57" s="70">
        <v>22</v>
      </c>
      <c r="K57" s="70">
        <v>19</v>
      </c>
      <c r="L57" s="70">
        <v>4.63</v>
      </c>
      <c r="M57" s="70">
        <v>73.4</v>
      </c>
      <c r="N57" s="39">
        <v>196</v>
      </c>
      <c r="O57" s="104">
        <v>1.17</v>
      </c>
      <c r="P57" s="104">
        <v>148.7</v>
      </c>
      <c r="Q57" s="59" t="s">
        <v>82</v>
      </c>
      <c r="R57" s="104" t="s">
        <v>82</v>
      </c>
      <c r="S57" s="59" t="s">
        <v>82</v>
      </c>
      <c r="T57" s="104" t="s">
        <v>82</v>
      </c>
      <c r="U57" s="59" t="s">
        <v>82</v>
      </c>
      <c r="V57" s="104" t="s">
        <v>82</v>
      </c>
    </row>
    <row r="58" spans="1:22" ht="13.5" thickBot="1">
      <c r="A58" s="71" t="s">
        <v>75</v>
      </c>
      <c r="B58" s="80" t="s">
        <v>154</v>
      </c>
      <c r="C58" s="71" t="s">
        <v>45</v>
      </c>
      <c r="D58" s="71">
        <v>19</v>
      </c>
      <c r="E58" s="71">
        <v>69</v>
      </c>
      <c r="F58" s="71">
        <v>140</v>
      </c>
      <c r="G58" s="71" t="s">
        <v>13</v>
      </c>
      <c r="H58" s="92">
        <v>11</v>
      </c>
      <c r="I58" s="71">
        <v>11.8</v>
      </c>
      <c r="J58" s="97">
        <v>4</v>
      </c>
      <c r="K58" s="71">
        <v>18</v>
      </c>
      <c r="L58" s="71">
        <v>4.55</v>
      </c>
      <c r="M58" s="71">
        <v>71.7</v>
      </c>
      <c r="N58" s="37">
        <v>197</v>
      </c>
      <c r="O58" s="104">
        <v>1.16</v>
      </c>
      <c r="P58" s="104">
        <v>142.9</v>
      </c>
      <c r="Q58" s="59" t="s">
        <v>82</v>
      </c>
      <c r="R58" s="104" t="s">
        <v>82</v>
      </c>
      <c r="S58" s="59" t="s">
        <v>82</v>
      </c>
      <c r="T58" s="104" t="s">
        <v>82</v>
      </c>
      <c r="U58" s="59" t="s">
        <v>82</v>
      </c>
      <c r="V58" s="104" t="s">
        <v>82</v>
      </c>
    </row>
    <row r="59" spans="1:22" ht="12.75">
      <c r="A59" s="68" t="s">
        <v>74</v>
      </c>
      <c r="B59" s="81" t="s">
        <v>155</v>
      </c>
      <c r="C59" s="68" t="s">
        <v>46</v>
      </c>
      <c r="D59" s="68">
        <v>18</v>
      </c>
      <c r="E59" s="68">
        <v>69</v>
      </c>
      <c r="F59" s="68">
        <v>145</v>
      </c>
      <c r="G59" s="68" t="s">
        <v>14</v>
      </c>
      <c r="H59" s="90">
        <v>12.88</v>
      </c>
      <c r="I59" s="68">
        <v>5</v>
      </c>
      <c r="J59" s="68">
        <v>18</v>
      </c>
      <c r="K59" s="68">
        <v>19</v>
      </c>
      <c r="L59" s="68">
        <v>2.58</v>
      </c>
      <c r="M59" s="68">
        <v>39.3</v>
      </c>
      <c r="N59" s="66">
        <v>193</v>
      </c>
      <c r="O59" s="103">
        <v>1.36</v>
      </c>
      <c r="P59" s="103">
        <v>116.4</v>
      </c>
      <c r="Q59" s="100">
        <v>110</v>
      </c>
      <c r="R59" s="103">
        <v>72</v>
      </c>
      <c r="S59" s="100">
        <v>108</v>
      </c>
      <c r="T59" s="103">
        <v>80</v>
      </c>
      <c r="U59" s="100">
        <v>68</v>
      </c>
      <c r="V59" s="103">
        <v>70</v>
      </c>
    </row>
    <row r="60" spans="1:22" ht="13.5" thickBot="1">
      <c r="A60" s="68" t="s">
        <v>74</v>
      </c>
      <c r="B60" s="81" t="s">
        <v>155</v>
      </c>
      <c r="C60" s="68" t="s">
        <v>46</v>
      </c>
      <c r="D60" s="68">
        <v>18</v>
      </c>
      <c r="E60" s="68">
        <v>69</v>
      </c>
      <c r="F60" s="68">
        <v>144</v>
      </c>
      <c r="G60" s="68" t="s">
        <v>13</v>
      </c>
      <c r="H60" s="90">
        <v>13.85</v>
      </c>
      <c r="I60" s="68">
        <v>7.3</v>
      </c>
      <c r="J60" s="96">
        <v>8</v>
      </c>
      <c r="K60" s="68">
        <v>18</v>
      </c>
      <c r="L60" s="68">
        <v>2.53</v>
      </c>
      <c r="M60" s="68">
        <v>38.7</v>
      </c>
      <c r="N60" s="66">
        <v>202</v>
      </c>
      <c r="O60" s="69">
        <v>1.33</v>
      </c>
      <c r="P60" s="69">
        <v>109.4</v>
      </c>
      <c r="Q60" s="63">
        <v>118</v>
      </c>
      <c r="R60" s="69">
        <v>74</v>
      </c>
      <c r="S60" s="63">
        <v>118</v>
      </c>
      <c r="T60" s="69">
        <v>78</v>
      </c>
      <c r="U60" s="63">
        <v>68</v>
      </c>
      <c r="V60" s="69">
        <v>82</v>
      </c>
    </row>
    <row r="61" spans="1:22" ht="12.75">
      <c r="A61" s="70" t="s">
        <v>75</v>
      </c>
      <c r="B61" s="77" t="s">
        <v>156</v>
      </c>
      <c r="C61" s="70" t="s">
        <v>45</v>
      </c>
      <c r="D61" s="70">
        <v>24</v>
      </c>
      <c r="E61" s="70">
        <v>71</v>
      </c>
      <c r="F61" s="70">
        <v>194</v>
      </c>
      <c r="G61" s="70" t="s">
        <v>14</v>
      </c>
      <c r="H61" s="91">
        <v>12.53</v>
      </c>
      <c r="I61" s="70">
        <v>5</v>
      </c>
      <c r="J61" s="70">
        <v>18</v>
      </c>
      <c r="K61" s="70">
        <v>19</v>
      </c>
      <c r="L61" s="70">
        <v>3.68</v>
      </c>
      <c r="M61" s="70">
        <v>41.8</v>
      </c>
      <c r="N61" s="39">
        <v>192</v>
      </c>
      <c r="O61" s="104">
        <v>1.2</v>
      </c>
      <c r="P61" s="104">
        <v>145.2</v>
      </c>
      <c r="Q61" s="59" t="s">
        <v>82</v>
      </c>
      <c r="R61" s="104" t="s">
        <v>82</v>
      </c>
      <c r="S61" s="59" t="s">
        <v>82</v>
      </c>
      <c r="T61" s="104" t="s">
        <v>82</v>
      </c>
      <c r="U61" s="59" t="s">
        <v>82</v>
      </c>
      <c r="V61" s="104" t="s">
        <v>82</v>
      </c>
    </row>
    <row r="62" spans="1:22" ht="13.5" thickBot="1">
      <c r="A62" s="71" t="s">
        <v>75</v>
      </c>
      <c r="B62" s="80" t="s">
        <v>156</v>
      </c>
      <c r="C62" s="71" t="s">
        <v>45</v>
      </c>
      <c r="D62" s="71">
        <v>24</v>
      </c>
      <c r="E62" s="71">
        <v>71</v>
      </c>
      <c r="F62" s="71">
        <v>193</v>
      </c>
      <c r="G62" s="71" t="s">
        <v>13</v>
      </c>
      <c r="H62" s="92">
        <v>12.7</v>
      </c>
      <c r="I62" s="71">
        <v>7.5</v>
      </c>
      <c r="J62" s="97">
        <v>6</v>
      </c>
      <c r="K62" s="71">
        <v>17</v>
      </c>
      <c r="L62" s="71">
        <v>3.82</v>
      </c>
      <c r="M62" s="71">
        <v>43.7</v>
      </c>
      <c r="N62" s="37">
        <v>189</v>
      </c>
      <c r="O62" s="104">
        <v>1.23</v>
      </c>
      <c r="P62" s="104">
        <v>135.7</v>
      </c>
      <c r="Q62" s="59" t="s">
        <v>82</v>
      </c>
      <c r="R62" s="104" t="s">
        <v>82</v>
      </c>
      <c r="S62" s="59" t="s">
        <v>82</v>
      </c>
      <c r="T62" s="104" t="s">
        <v>82</v>
      </c>
      <c r="U62" s="59" t="s">
        <v>82</v>
      </c>
      <c r="V62" s="104" t="s">
        <v>82</v>
      </c>
    </row>
    <row r="63" spans="1:22" ht="12.75">
      <c r="A63" s="68" t="s">
        <v>75</v>
      </c>
      <c r="B63" s="81" t="s">
        <v>157</v>
      </c>
      <c r="C63" s="68" t="s">
        <v>45</v>
      </c>
      <c r="D63" s="68">
        <v>22</v>
      </c>
      <c r="E63" s="68">
        <v>69.5</v>
      </c>
      <c r="F63" s="68">
        <v>151</v>
      </c>
      <c r="G63" s="68" t="s">
        <v>14</v>
      </c>
      <c r="H63" s="90">
        <v>18.25</v>
      </c>
      <c r="I63" s="68">
        <v>6</v>
      </c>
      <c r="J63" s="68">
        <v>22</v>
      </c>
      <c r="K63" s="68">
        <v>19</v>
      </c>
      <c r="L63" s="68">
        <v>4.57</v>
      </c>
      <c r="M63" s="68">
        <v>66.8</v>
      </c>
      <c r="N63" s="66">
        <v>198</v>
      </c>
      <c r="O63" s="103">
        <v>1.12</v>
      </c>
      <c r="P63" s="103">
        <v>136.3</v>
      </c>
      <c r="Q63" s="100" t="s">
        <v>82</v>
      </c>
      <c r="R63" s="103" t="s">
        <v>82</v>
      </c>
      <c r="S63" s="100" t="s">
        <v>82</v>
      </c>
      <c r="T63" s="103" t="s">
        <v>82</v>
      </c>
      <c r="U63" s="100" t="s">
        <v>82</v>
      </c>
      <c r="V63" s="103" t="s">
        <v>82</v>
      </c>
    </row>
    <row r="64" spans="1:22" ht="13.5" thickBot="1">
      <c r="A64" s="68" t="s">
        <v>75</v>
      </c>
      <c r="B64" s="81" t="s">
        <v>157</v>
      </c>
      <c r="C64" s="68" t="s">
        <v>45</v>
      </c>
      <c r="D64" s="68">
        <v>22</v>
      </c>
      <c r="E64" s="68">
        <v>69.5</v>
      </c>
      <c r="F64" s="68">
        <v>151.5</v>
      </c>
      <c r="G64" s="68" t="s">
        <v>13</v>
      </c>
      <c r="H64" s="90">
        <v>13</v>
      </c>
      <c r="I64" s="68">
        <v>10.7</v>
      </c>
      <c r="J64" s="96">
        <v>6</v>
      </c>
      <c r="K64" s="68">
        <v>20</v>
      </c>
      <c r="L64" s="68">
        <v>4.37</v>
      </c>
      <c r="M64" s="68">
        <v>63.7</v>
      </c>
      <c r="N64" s="66">
        <v>196</v>
      </c>
      <c r="O64" s="69">
        <v>1.15</v>
      </c>
      <c r="P64" s="69">
        <v>131.6</v>
      </c>
      <c r="Q64" s="63" t="s">
        <v>82</v>
      </c>
      <c r="R64" s="69" t="s">
        <v>82</v>
      </c>
      <c r="S64" s="63" t="s">
        <v>82</v>
      </c>
      <c r="T64" s="69" t="s">
        <v>82</v>
      </c>
      <c r="U64" s="63" t="s">
        <v>82</v>
      </c>
      <c r="V64" s="69" t="s">
        <v>82</v>
      </c>
    </row>
    <row r="65" spans="1:22" ht="12.75">
      <c r="A65" s="70" t="s">
        <v>74</v>
      </c>
      <c r="B65" s="77" t="s">
        <v>158</v>
      </c>
      <c r="C65" s="70" t="s">
        <v>46</v>
      </c>
      <c r="D65" s="70">
        <v>18</v>
      </c>
      <c r="E65" s="70">
        <v>69</v>
      </c>
      <c r="F65" s="70">
        <v>137</v>
      </c>
      <c r="G65" s="70" t="s">
        <v>14</v>
      </c>
      <c r="H65" s="91">
        <v>13.42</v>
      </c>
      <c r="I65" s="70">
        <v>5</v>
      </c>
      <c r="J65" s="70">
        <v>18</v>
      </c>
      <c r="K65" s="70">
        <v>15</v>
      </c>
      <c r="L65" s="70">
        <v>2.67</v>
      </c>
      <c r="M65" s="70">
        <v>43</v>
      </c>
      <c r="N65" s="39">
        <v>189</v>
      </c>
      <c r="O65" s="104">
        <v>1.3</v>
      </c>
      <c r="P65" s="104">
        <v>107.1</v>
      </c>
      <c r="Q65" s="59">
        <v>122</v>
      </c>
      <c r="R65" s="104">
        <v>72</v>
      </c>
      <c r="S65" s="59">
        <v>118</v>
      </c>
      <c r="T65" s="104">
        <v>72</v>
      </c>
      <c r="U65" s="59">
        <v>55</v>
      </c>
      <c r="V65" s="104">
        <v>75</v>
      </c>
    </row>
    <row r="66" spans="1:22" ht="13.5" thickBot="1">
      <c r="A66" s="71" t="s">
        <v>74</v>
      </c>
      <c r="B66" s="80" t="s">
        <v>158</v>
      </c>
      <c r="C66" s="71" t="s">
        <v>46</v>
      </c>
      <c r="D66" s="71">
        <v>18</v>
      </c>
      <c r="E66" s="71">
        <v>69</v>
      </c>
      <c r="F66" s="71">
        <v>140</v>
      </c>
      <c r="G66" s="71" t="s">
        <v>13</v>
      </c>
      <c r="H66" s="92">
        <v>14.63</v>
      </c>
      <c r="I66" s="71">
        <v>7.2</v>
      </c>
      <c r="J66" s="97">
        <v>8</v>
      </c>
      <c r="K66" s="71">
        <v>19</v>
      </c>
      <c r="L66" s="71">
        <v>2.74</v>
      </c>
      <c r="M66" s="71">
        <v>43.1</v>
      </c>
      <c r="N66" s="37">
        <v>197</v>
      </c>
      <c r="O66" s="104">
        <v>1.26</v>
      </c>
      <c r="P66" s="104">
        <v>108</v>
      </c>
      <c r="Q66" s="59">
        <v>112</v>
      </c>
      <c r="R66" s="104">
        <v>72</v>
      </c>
      <c r="S66" s="59">
        <v>112</v>
      </c>
      <c r="T66" s="104">
        <v>76</v>
      </c>
      <c r="U66" s="59">
        <v>55</v>
      </c>
      <c r="V66" s="104">
        <v>82</v>
      </c>
    </row>
    <row r="67" spans="1:22" ht="12.75">
      <c r="A67" s="68" t="s">
        <v>75</v>
      </c>
      <c r="B67" s="81" t="s">
        <v>159</v>
      </c>
      <c r="C67" s="68" t="s">
        <v>45</v>
      </c>
      <c r="D67" s="68">
        <v>34</v>
      </c>
      <c r="E67" s="68">
        <v>67.25</v>
      </c>
      <c r="F67" s="68">
        <v>152</v>
      </c>
      <c r="G67" s="68" t="s">
        <v>14</v>
      </c>
      <c r="H67" s="90">
        <v>18.5</v>
      </c>
      <c r="I67" s="68">
        <v>6</v>
      </c>
      <c r="J67" s="68">
        <v>22</v>
      </c>
      <c r="K67" s="68">
        <v>18</v>
      </c>
      <c r="L67" s="68">
        <v>4.09</v>
      </c>
      <c r="M67" s="68">
        <v>59.3</v>
      </c>
      <c r="N67" s="66">
        <v>190</v>
      </c>
      <c r="O67" s="103">
        <v>1.2</v>
      </c>
      <c r="P67" s="103">
        <v>127.2</v>
      </c>
      <c r="Q67" s="100" t="s">
        <v>82</v>
      </c>
      <c r="R67" s="103" t="s">
        <v>82</v>
      </c>
      <c r="S67" s="100" t="s">
        <v>82</v>
      </c>
      <c r="T67" s="103" t="s">
        <v>82</v>
      </c>
      <c r="U67" s="100" t="s">
        <v>82</v>
      </c>
      <c r="V67" s="103" t="s">
        <v>82</v>
      </c>
    </row>
    <row r="68" spans="1:22" ht="13.5" thickBot="1">
      <c r="A68" s="68" t="s">
        <v>75</v>
      </c>
      <c r="B68" s="81" t="s">
        <v>159</v>
      </c>
      <c r="C68" s="68" t="s">
        <v>45</v>
      </c>
      <c r="D68" s="68">
        <v>34</v>
      </c>
      <c r="E68" s="68">
        <v>67.25</v>
      </c>
      <c r="F68" s="68">
        <v>153</v>
      </c>
      <c r="G68" s="68" t="s">
        <v>13</v>
      </c>
      <c r="H68" s="90">
        <v>11.25</v>
      </c>
      <c r="I68" s="68">
        <v>11.3</v>
      </c>
      <c r="J68" s="96">
        <v>6</v>
      </c>
      <c r="K68" s="68">
        <v>19</v>
      </c>
      <c r="L68" s="68">
        <v>4.05</v>
      </c>
      <c r="M68" s="68">
        <v>58.3</v>
      </c>
      <c r="N68" s="66">
        <v>190</v>
      </c>
      <c r="O68" s="69">
        <v>1.21</v>
      </c>
      <c r="P68" s="69">
        <v>119.9</v>
      </c>
      <c r="Q68" s="63" t="s">
        <v>82</v>
      </c>
      <c r="R68" s="69" t="s">
        <v>82</v>
      </c>
      <c r="S68" s="63" t="s">
        <v>82</v>
      </c>
      <c r="T68" s="69" t="s">
        <v>82</v>
      </c>
      <c r="U68" s="63" t="s">
        <v>82</v>
      </c>
      <c r="V68" s="69" t="s">
        <v>82</v>
      </c>
    </row>
    <row r="69" spans="1:22" ht="12.75">
      <c r="A69" s="70" t="s">
        <v>74</v>
      </c>
      <c r="B69" s="77" t="s">
        <v>160</v>
      </c>
      <c r="C69" s="70" t="s">
        <v>46</v>
      </c>
      <c r="D69" s="70">
        <v>22</v>
      </c>
      <c r="E69" s="70">
        <v>65</v>
      </c>
      <c r="F69" s="70">
        <v>137</v>
      </c>
      <c r="G69" s="70" t="s">
        <v>14</v>
      </c>
      <c r="H69" s="70">
        <v>12.7</v>
      </c>
      <c r="I69" s="70">
        <v>5</v>
      </c>
      <c r="J69" s="70">
        <v>18</v>
      </c>
      <c r="K69" s="70">
        <v>18</v>
      </c>
      <c r="L69" s="70">
        <v>2.53</v>
      </c>
      <c r="M69" s="70">
        <v>40.6</v>
      </c>
      <c r="N69" s="39">
        <v>188</v>
      </c>
      <c r="O69" s="104">
        <v>1.28</v>
      </c>
      <c r="P69" s="104">
        <v>89.8</v>
      </c>
      <c r="Q69" s="59">
        <v>100</v>
      </c>
      <c r="R69" s="104">
        <v>68</v>
      </c>
      <c r="S69" s="59">
        <v>108</v>
      </c>
      <c r="T69" s="104">
        <v>76</v>
      </c>
      <c r="U69" s="59">
        <v>68</v>
      </c>
      <c r="V69" s="104">
        <v>70</v>
      </c>
    </row>
    <row r="70" spans="1:22" ht="13.5" thickBot="1">
      <c r="A70" s="71" t="s">
        <v>96</v>
      </c>
      <c r="B70" s="80" t="s">
        <v>160</v>
      </c>
      <c r="C70" s="71" t="s">
        <v>46</v>
      </c>
      <c r="D70" s="71">
        <v>22</v>
      </c>
      <c r="E70" s="71">
        <v>65</v>
      </c>
      <c r="F70" s="71">
        <v>138</v>
      </c>
      <c r="G70" s="71" t="s">
        <v>13</v>
      </c>
      <c r="H70" s="92">
        <v>14.22</v>
      </c>
      <c r="I70" s="71">
        <v>6.8</v>
      </c>
      <c r="J70" s="71">
        <v>8</v>
      </c>
      <c r="K70" s="71">
        <v>20</v>
      </c>
      <c r="L70" s="71">
        <v>2.59</v>
      </c>
      <c r="M70" s="71">
        <v>41.4</v>
      </c>
      <c r="N70" s="37">
        <v>194</v>
      </c>
      <c r="O70" s="92">
        <v>1.2</v>
      </c>
      <c r="P70" s="71">
        <v>89.7</v>
      </c>
      <c r="Q70" s="34">
        <v>102</v>
      </c>
      <c r="R70" s="71">
        <v>72</v>
      </c>
      <c r="S70" s="34">
        <v>104</v>
      </c>
      <c r="T70" s="71">
        <v>78</v>
      </c>
      <c r="U70" s="34">
        <v>58</v>
      </c>
      <c r="V70" s="71">
        <v>68</v>
      </c>
    </row>
    <row r="72" spans="1:22" ht="12.75">
      <c r="A72" s="108"/>
      <c r="B72" s="108"/>
      <c r="C72" s="108"/>
      <c r="D72" s="108"/>
      <c r="E72" s="108"/>
      <c r="F72" s="108"/>
      <c r="G72" s="108"/>
      <c r="H72" s="108"/>
      <c r="I72" s="108"/>
      <c r="J72" s="108"/>
      <c r="K72" s="108"/>
      <c r="L72" s="108"/>
      <c r="M72" s="108"/>
      <c r="N72" s="108"/>
      <c r="O72" s="108"/>
      <c r="P72" s="108"/>
      <c r="Q72" s="108"/>
      <c r="R72" s="108"/>
      <c r="S72" s="108"/>
      <c r="T72" s="109"/>
      <c r="U72" s="109"/>
      <c r="V72" s="109"/>
    </row>
    <row r="73" spans="1:22" ht="12.75">
      <c r="A73" s="108"/>
      <c r="B73" s="108"/>
      <c r="C73" s="108"/>
      <c r="D73" s="108"/>
      <c r="E73" s="108"/>
      <c r="F73" s="108"/>
      <c r="G73" s="108"/>
      <c r="H73" s="108"/>
      <c r="I73" s="108"/>
      <c r="J73" s="108"/>
      <c r="K73" s="108"/>
      <c r="L73" s="108"/>
      <c r="M73" s="108"/>
      <c r="N73" s="108"/>
      <c r="O73" s="108"/>
      <c r="P73" s="108"/>
      <c r="Q73" s="108"/>
      <c r="R73" s="108"/>
      <c r="S73" s="108"/>
      <c r="T73" s="109"/>
      <c r="U73" s="109"/>
      <c r="V73" s="109"/>
    </row>
    <row r="74" spans="1:22" ht="12.75">
      <c r="A74" s="108"/>
      <c r="B74" s="108"/>
      <c r="C74" s="108"/>
      <c r="D74" s="108"/>
      <c r="E74" s="108"/>
      <c r="F74" s="108"/>
      <c r="G74" s="108"/>
      <c r="H74" s="108"/>
      <c r="I74" s="108"/>
      <c r="J74" s="108"/>
      <c r="K74" s="108"/>
      <c r="L74" s="108"/>
      <c r="M74" s="108"/>
      <c r="N74" s="108"/>
      <c r="O74" s="108"/>
      <c r="P74" s="108"/>
      <c r="Q74" s="108"/>
      <c r="R74" s="108"/>
      <c r="S74" s="108"/>
      <c r="T74" s="109"/>
      <c r="U74" s="109"/>
      <c r="V74" s="109"/>
    </row>
    <row r="75" spans="1:22" ht="12.75">
      <c r="A75" s="108"/>
      <c r="B75" s="108"/>
      <c r="C75" s="108"/>
      <c r="D75" s="108"/>
      <c r="E75" s="108"/>
      <c r="F75" s="108"/>
      <c r="G75" s="108"/>
      <c r="H75" s="108"/>
      <c r="I75" s="108"/>
      <c r="J75" s="108"/>
      <c r="K75" s="108"/>
      <c r="L75" s="108"/>
      <c r="M75" s="108"/>
      <c r="N75" s="108"/>
      <c r="O75" s="108"/>
      <c r="P75" s="108"/>
      <c r="Q75" s="108"/>
      <c r="R75" s="108"/>
      <c r="S75" s="108"/>
      <c r="T75" s="109"/>
      <c r="U75" s="109"/>
      <c r="V75" s="109"/>
    </row>
    <row r="76" spans="1:22" ht="12.75">
      <c r="A76" s="108"/>
      <c r="B76" s="108"/>
      <c r="C76" s="108"/>
      <c r="D76" s="108"/>
      <c r="E76" s="108"/>
      <c r="F76" s="108"/>
      <c r="G76" s="108"/>
      <c r="H76" s="108"/>
      <c r="I76" s="108"/>
      <c r="J76" s="108"/>
      <c r="K76" s="108"/>
      <c r="L76" s="108"/>
      <c r="M76" s="108"/>
      <c r="N76" s="108"/>
      <c r="O76" s="108"/>
      <c r="P76" s="108"/>
      <c r="Q76" s="108"/>
      <c r="R76" s="108"/>
      <c r="S76" s="108"/>
      <c r="T76" s="109"/>
      <c r="U76" s="109"/>
      <c r="V76" s="109"/>
    </row>
    <row r="77" spans="1:22" ht="12.75">
      <c r="A77" s="108"/>
      <c r="B77" s="108"/>
      <c r="C77" s="108"/>
      <c r="D77" s="108"/>
      <c r="E77" s="108"/>
      <c r="F77" s="108"/>
      <c r="G77" s="108"/>
      <c r="H77" s="108"/>
      <c r="I77" s="108"/>
      <c r="J77" s="108"/>
      <c r="K77" s="108"/>
      <c r="L77" s="108"/>
      <c r="M77" s="108"/>
      <c r="N77" s="108"/>
      <c r="O77" s="108"/>
      <c r="P77" s="108"/>
      <c r="Q77" s="108"/>
      <c r="R77" s="108"/>
      <c r="S77" s="108"/>
      <c r="T77" s="109"/>
      <c r="U77" s="109"/>
      <c r="V77" s="109"/>
    </row>
    <row r="78" spans="1:22" ht="12.75">
      <c r="A78" s="108"/>
      <c r="B78" s="108"/>
      <c r="C78" s="108"/>
      <c r="D78" s="108"/>
      <c r="E78" s="108"/>
      <c r="F78" s="108"/>
      <c r="G78" s="108"/>
      <c r="H78" s="108"/>
      <c r="I78" s="108"/>
      <c r="J78" s="108"/>
      <c r="K78" s="108"/>
      <c r="L78" s="108"/>
      <c r="M78" s="108"/>
      <c r="N78" s="108"/>
      <c r="O78" s="108"/>
      <c r="P78" s="108"/>
      <c r="Q78" s="108"/>
      <c r="R78" s="108"/>
      <c r="S78" s="108"/>
      <c r="T78" s="109"/>
      <c r="U78" s="109"/>
      <c r="V78" s="109"/>
    </row>
    <row r="79" spans="1:22" ht="12.75">
      <c r="A79" s="108"/>
      <c r="B79" s="108"/>
      <c r="C79" s="108"/>
      <c r="D79" s="108"/>
      <c r="E79" s="108"/>
      <c r="F79" s="108"/>
      <c r="G79" s="108"/>
      <c r="H79" s="108"/>
      <c r="I79" s="108"/>
      <c r="J79" s="108"/>
      <c r="K79" s="108"/>
      <c r="L79" s="108"/>
      <c r="M79" s="108"/>
      <c r="N79" s="108"/>
      <c r="O79" s="108"/>
      <c r="P79" s="108"/>
      <c r="Q79" s="108"/>
      <c r="R79" s="108"/>
      <c r="S79" s="108"/>
      <c r="T79" s="109"/>
      <c r="U79" s="109"/>
      <c r="V79" s="109"/>
    </row>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C6"/>
  <sheetViews>
    <sheetView zoomScalePageLayoutView="0" workbookViewId="0" topLeftCell="A1">
      <selection activeCell="K3" sqref="K3"/>
    </sheetView>
  </sheetViews>
  <sheetFormatPr defaultColWidth="9.140625" defaultRowHeight="12.75"/>
  <sheetData>
    <row r="1" ht="15.75">
      <c r="A1" s="134" t="s">
        <v>221</v>
      </c>
    </row>
    <row r="2" ht="15.75">
      <c r="A2" s="134" t="s">
        <v>228</v>
      </c>
    </row>
    <row r="3" ht="15.75">
      <c r="A3" s="134" t="s">
        <v>222</v>
      </c>
    </row>
    <row r="4" ht="15.75">
      <c r="A4" s="134" t="s">
        <v>230</v>
      </c>
    </row>
    <row r="5" ht="15.75">
      <c r="A5" s="134" t="s">
        <v>229</v>
      </c>
    </row>
    <row r="6" spans="1:3" ht="15.75">
      <c r="A6" s="134" t="s">
        <v>223</v>
      </c>
      <c r="B6" s="134"/>
      <c r="C6" s="134"/>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S91"/>
  <sheetViews>
    <sheetView zoomScalePageLayoutView="0" workbookViewId="0" topLeftCell="A1">
      <selection activeCell="C16" sqref="C16"/>
    </sheetView>
  </sheetViews>
  <sheetFormatPr defaultColWidth="9.140625" defaultRowHeight="12.75"/>
  <cols>
    <col min="1" max="1" width="32.28125" style="0" bestFit="1" customWidth="1"/>
    <col min="2" max="2" width="12.57421875" style="0" bestFit="1" customWidth="1"/>
    <col min="3" max="3" width="12.00390625" style="0" bestFit="1" customWidth="1"/>
    <col min="4" max="4" width="8.7109375" style="0" customWidth="1"/>
    <col min="5" max="5" width="6.8515625" style="0" bestFit="1" customWidth="1"/>
    <col min="6" max="6" width="7.421875" style="0" bestFit="1" customWidth="1"/>
    <col min="7" max="7" width="6.00390625" style="0" bestFit="1" customWidth="1"/>
    <col min="8" max="8" width="6.8515625" style="6" bestFit="1" customWidth="1"/>
    <col min="9" max="9" width="6.8515625" style="0" bestFit="1" customWidth="1"/>
    <col min="10" max="10" width="14.00390625" style="0" bestFit="1" customWidth="1"/>
    <col min="11" max="11" width="10.00390625" style="6" bestFit="1" customWidth="1"/>
    <col min="12" max="13" width="6.7109375" style="0" bestFit="1" customWidth="1"/>
    <col min="14" max="15" width="8.7109375" style="0" bestFit="1" customWidth="1"/>
    <col min="16" max="18" width="6.00390625" style="0" bestFit="1" customWidth="1"/>
    <col min="19" max="19" width="6.57421875" style="0" bestFit="1" customWidth="1"/>
  </cols>
  <sheetData>
    <row r="1" s="49" customFormat="1" ht="12.75">
      <c r="H1" s="6"/>
    </row>
    <row r="2" ht="12.75">
      <c r="F2" s="50"/>
    </row>
    <row r="4" ht="12.75">
      <c r="C4" s="50"/>
    </row>
    <row r="10" spans="1:19" ht="15" thickBot="1">
      <c r="A10" s="26" t="s">
        <v>9</v>
      </c>
      <c r="B10" s="27" t="s">
        <v>10</v>
      </c>
      <c r="C10" s="1" t="s">
        <v>43</v>
      </c>
      <c r="D10" s="1" t="s">
        <v>0</v>
      </c>
      <c r="E10" s="1" t="s">
        <v>1</v>
      </c>
      <c r="F10" s="1" t="s">
        <v>2</v>
      </c>
      <c r="G10" s="1" t="s">
        <v>109</v>
      </c>
      <c r="H10" s="1" t="s">
        <v>103</v>
      </c>
      <c r="I10" s="1" t="s">
        <v>97</v>
      </c>
      <c r="J10" s="1" t="s">
        <v>104</v>
      </c>
      <c r="K10" s="1" t="s">
        <v>98</v>
      </c>
      <c r="L10" s="1" t="s">
        <v>120</v>
      </c>
      <c r="M10" s="1" t="s">
        <v>121</v>
      </c>
      <c r="N10" s="1" t="s">
        <v>100</v>
      </c>
      <c r="O10" s="1" t="s">
        <v>106</v>
      </c>
      <c r="P10" s="1" t="s">
        <v>107</v>
      </c>
      <c r="Q10" s="1" t="s">
        <v>122</v>
      </c>
      <c r="R10" s="1" t="s">
        <v>123</v>
      </c>
      <c r="S10" s="28" t="s">
        <v>108</v>
      </c>
    </row>
    <row r="11" spans="1:19" ht="13.5" thickBot="1">
      <c r="A11" s="45" t="s">
        <v>47</v>
      </c>
      <c r="B11" s="29" t="s">
        <v>76</v>
      </c>
      <c r="C11" s="30" t="s">
        <v>46</v>
      </c>
      <c r="D11" s="30">
        <v>23</v>
      </c>
      <c r="E11" s="30">
        <v>68</v>
      </c>
      <c r="F11" s="30">
        <v>125</v>
      </c>
      <c r="G11" s="31">
        <v>14.04</v>
      </c>
      <c r="H11" s="32">
        <v>16.45</v>
      </c>
      <c r="I11" s="32">
        <v>11.02</v>
      </c>
      <c r="J11" s="30">
        <v>20</v>
      </c>
      <c r="K11" s="30">
        <v>20</v>
      </c>
      <c r="L11" s="30">
        <v>54</v>
      </c>
      <c r="M11" s="30">
        <v>52.6</v>
      </c>
      <c r="N11" s="30">
        <v>187</v>
      </c>
      <c r="O11" s="30">
        <v>185</v>
      </c>
      <c r="P11" s="30">
        <v>1.28</v>
      </c>
      <c r="Q11" s="30">
        <v>1.24</v>
      </c>
      <c r="R11" s="30">
        <v>113.8</v>
      </c>
      <c r="S11" s="33">
        <v>118.1</v>
      </c>
    </row>
    <row r="12" spans="1:19" ht="13.5" thickBot="1">
      <c r="A12" s="45" t="s">
        <v>48</v>
      </c>
      <c r="B12" s="29" t="s">
        <v>49</v>
      </c>
      <c r="C12" s="30" t="s">
        <v>46</v>
      </c>
      <c r="D12" s="30">
        <v>20</v>
      </c>
      <c r="E12" s="30">
        <v>68</v>
      </c>
      <c r="F12" s="30">
        <v>128</v>
      </c>
      <c r="G12" s="31">
        <v>15.31</v>
      </c>
      <c r="H12" s="32">
        <v>13.65</v>
      </c>
      <c r="I12" s="32">
        <v>12.52</v>
      </c>
      <c r="J12" s="30">
        <v>20</v>
      </c>
      <c r="K12" s="30">
        <v>20</v>
      </c>
      <c r="L12" s="30">
        <v>48.8</v>
      </c>
      <c r="M12" s="30">
        <v>48.4</v>
      </c>
      <c r="N12" s="30">
        <v>183</v>
      </c>
      <c r="O12" s="30">
        <v>192</v>
      </c>
      <c r="P12" s="30">
        <v>1.3</v>
      </c>
      <c r="Q12" s="30">
        <v>1.18</v>
      </c>
      <c r="R12" s="30">
        <v>88</v>
      </c>
      <c r="S12" s="33">
        <v>102</v>
      </c>
    </row>
    <row r="13" spans="1:19" ht="13.5" thickBot="1">
      <c r="A13" s="45" t="s">
        <v>50</v>
      </c>
      <c r="B13" s="29" t="s">
        <v>51</v>
      </c>
      <c r="C13" s="30" t="s">
        <v>46</v>
      </c>
      <c r="D13" s="30">
        <v>24</v>
      </c>
      <c r="E13" s="30">
        <v>69</v>
      </c>
      <c r="F13" s="30">
        <v>162</v>
      </c>
      <c r="G13" s="31"/>
      <c r="H13" s="32">
        <v>12.22</v>
      </c>
      <c r="I13" s="32">
        <v>11.98</v>
      </c>
      <c r="J13" s="30">
        <v>15</v>
      </c>
      <c r="K13" s="30">
        <v>17</v>
      </c>
      <c r="L13" s="30">
        <v>36.6</v>
      </c>
      <c r="M13" s="30">
        <v>37.7</v>
      </c>
      <c r="N13" s="30">
        <v>201</v>
      </c>
      <c r="O13" s="30">
        <v>199</v>
      </c>
      <c r="P13" s="30">
        <v>1.38</v>
      </c>
      <c r="Q13" s="30">
        <v>1.24</v>
      </c>
      <c r="R13" s="30">
        <v>99.5</v>
      </c>
      <c r="S13" s="33">
        <v>109.4</v>
      </c>
    </row>
    <row r="14" spans="1:19" ht="13.5" thickBot="1">
      <c r="A14" s="45" t="s">
        <v>52</v>
      </c>
      <c r="B14" s="29" t="s">
        <v>53</v>
      </c>
      <c r="C14" s="30" t="s">
        <v>46</v>
      </c>
      <c r="D14" s="30">
        <v>20</v>
      </c>
      <c r="E14" s="30">
        <v>67</v>
      </c>
      <c r="F14" s="30">
        <v>130</v>
      </c>
      <c r="G14" s="31">
        <v>19.27</v>
      </c>
      <c r="H14" s="32">
        <v>15.08</v>
      </c>
      <c r="I14" s="32">
        <v>13.03</v>
      </c>
      <c r="J14" s="30">
        <v>19</v>
      </c>
      <c r="K14" s="30">
        <v>20</v>
      </c>
      <c r="L14" s="30">
        <v>47.5</v>
      </c>
      <c r="M14" s="30">
        <v>45.7</v>
      </c>
      <c r="N14" s="30">
        <v>207</v>
      </c>
      <c r="O14" s="30">
        <v>201</v>
      </c>
      <c r="P14" s="30">
        <v>1.28</v>
      </c>
      <c r="Q14" s="30">
        <v>1.31</v>
      </c>
      <c r="R14" s="30">
        <v>115.1</v>
      </c>
      <c r="S14" s="33">
        <v>121.3</v>
      </c>
    </row>
    <row r="15" spans="1:19" ht="13.5" thickBot="1">
      <c r="A15" s="45" t="s">
        <v>54</v>
      </c>
      <c r="B15" s="29" t="s">
        <v>55</v>
      </c>
      <c r="C15" s="30" t="s">
        <v>46</v>
      </c>
      <c r="D15" s="30">
        <v>20</v>
      </c>
      <c r="E15" s="30">
        <v>69</v>
      </c>
      <c r="F15" s="31">
        <v>150</v>
      </c>
      <c r="G15" s="31">
        <v>18.53</v>
      </c>
      <c r="H15" s="38">
        <v>13.33</v>
      </c>
      <c r="I15" s="38">
        <v>13.5</v>
      </c>
      <c r="J15" s="31">
        <v>17</v>
      </c>
      <c r="K15" s="31">
        <v>20</v>
      </c>
      <c r="L15" s="31">
        <v>43.7</v>
      </c>
      <c r="M15" s="31">
        <v>46.5</v>
      </c>
      <c r="N15" s="31">
        <v>194</v>
      </c>
      <c r="O15" s="31">
        <v>189</v>
      </c>
      <c r="P15" s="31">
        <v>1.33</v>
      </c>
      <c r="Q15" s="31">
        <v>1.27</v>
      </c>
      <c r="R15" s="31">
        <v>108.9</v>
      </c>
      <c r="S15" s="39">
        <v>113.8</v>
      </c>
    </row>
    <row r="16" spans="1:19" ht="13.5" thickBot="1">
      <c r="A16" s="46" t="s">
        <v>56</v>
      </c>
      <c r="B16" s="40" t="s">
        <v>57</v>
      </c>
      <c r="C16" s="31" t="s">
        <v>46</v>
      </c>
      <c r="D16" s="31">
        <v>20</v>
      </c>
      <c r="E16" s="31">
        <v>63</v>
      </c>
      <c r="F16" s="31">
        <v>125</v>
      </c>
      <c r="G16" s="31">
        <v>17.64</v>
      </c>
      <c r="H16" s="38">
        <v>13.38</v>
      </c>
      <c r="I16" s="38">
        <v>14.18</v>
      </c>
      <c r="J16" s="31">
        <v>15</v>
      </c>
      <c r="K16" s="31">
        <v>20</v>
      </c>
      <c r="L16" s="31">
        <v>46.7</v>
      </c>
      <c r="M16" s="31">
        <v>45.6</v>
      </c>
      <c r="N16" s="31">
        <v>201</v>
      </c>
      <c r="O16" s="31">
        <v>199</v>
      </c>
      <c r="P16" s="31">
        <v>1.34</v>
      </c>
      <c r="Q16" s="31">
        <v>1.3</v>
      </c>
      <c r="R16" s="31">
        <v>98.4</v>
      </c>
      <c r="S16" s="39">
        <v>101.2</v>
      </c>
    </row>
    <row r="17" spans="1:19" ht="13.5" thickBot="1">
      <c r="A17" s="46" t="s">
        <v>58</v>
      </c>
      <c r="B17" s="40" t="s">
        <v>59</v>
      </c>
      <c r="C17" s="31" t="s">
        <v>46</v>
      </c>
      <c r="D17" s="31">
        <v>24</v>
      </c>
      <c r="E17" s="31">
        <v>70</v>
      </c>
      <c r="F17" s="31">
        <v>166.25</v>
      </c>
      <c r="G17" s="31">
        <v>22.49</v>
      </c>
      <c r="H17" s="38">
        <v>11.78</v>
      </c>
      <c r="I17" s="38">
        <v>10.23</v>
      </c>
      <c r="J17" s="31">
        <v>20</v>
      </c>
      <c r="K17" s="31">
        <v>19</v>
      </c>
      <c r="L17" s="31">
        <v>36.5</v>
      </c>
      <c r="M17" s="31">
        <v>36.2</v>
      </c>
      <c r="N17" s="31">
        <v>190</v>
      </c>
      <c r="O17" s="31">
        <v>183</v>
      </c>
      <c r="P17" s="31">
        <v>1.35</v>
      </c>
      <c r="Q17" s="31">
        <v>1.12</v>
      </c>
      <c r="R17" s="31">
        <v>89.1</v>
      </c>
      <c r="S17" s="39">
        <v>104.5</v>
      </c>
    </row>
    <row r="18" spans="1:19" ht="13.5" thickBot="1">
      <c r="A18" s="47" t="s">
        <v>60</v>
      </c>
      <c r="B18" s="41" t="s">
        <v>61</v>
      </c>
      <c r="C18" s="42" t="s">
        <v>46</v>
      </c>
      <c r="D18" s="42">
        <v>22</v>
      </c>
      <c r="E18" s="42">
        <v>67</v>
      </c>
      <c r="F18" s="42">
        <v>127.8</v>
      </c>
      <c r="G18" s="42">
        <v>18.27</v>
      </c>
      <c r="H18" s="43">
        <v>14.53</v>
      </c>
      <c r="I18" s="43">
        <v>12.68</v>
      </c>
      <c r="J18" s="42">
        <v>17</v>
      </c>
      <c r="K18" s="42">
        <v>17</v>
      </c>
      <c r="L18" s="42">
        <v>43.1</v>
      </c>
      <c r="M18" s="42">
        <v>43.1</v>
      </c>
      <c r="N18" s="42">
        <v>189</v>
      </c>
      <c r="O18" s="42">
        <v>187</v>
      </c>
      <c r="P18" s="42">
        <v>1.37</v>
      </c>
      <c r="Q18" s="42">
        <v>1.34</v>
      </c>
      <c r="R18" s="42">
        <v>103.4</v>
      </c>
      <c r="S18" s="44">
        <v>100.6</v>
      </c>
    </row>
    <row r="19" spans="1:19" ht="13.5" thickBot="1">
      <c r="A19" s="48" t="s">
        <v>62</v>
      </c>
      <c r="B19" s="35" t="s">
        <v>63</v>
      </c>
      <c r="C19" s="34" t="s">
        <v>46</v>
      </c>
      <c r="D19" s="34">
        <v>21</v>
      </c>
      <c r="E19" s="34">
        <v>69</v>
      </c>
      <c r="F19" s="34">
        <v>151.75</v>
      </c>
      <c r="G19" s="34">
        <v>21.18</v>
      </c>
      <c r="H19" s="36">
        <v>13.92</v>
      </c>
      <c r="I19" s="36">
        <v>11.38</v>
      </c>
      <c r="J19" s="34">
        <v>19</v>
      </c>
      <c r="K19" s="34">
        <v>17</v>
      </c>
      <c r="L19" s="34">
        <v>40.1</v>
      </c>
      <c r="M19" s="34">
        <v>40.3</v>
      </c>
      <c r="N19" s="34">
        <v>189</v>
      </c>
      <c r="O19" s="34">
        <v>181</v>
      </c>
      <c r="P19" s="34">
        <v>1.2</v>
      </c>
      <c r="Q19" s="34">
        <v>1.16</v>
      </c>
      <c r="R19" s="34">
        <v>74.4</v>
      </c>
      <c r="S19" s="37">
        <v>80.6</v>
      </c>
    </row>
    <row r="20" spans="1:19" ht="13.5" thickBot="1">
      <c r="A20" s="48" t="s">
        <v>83</v>
      </c>
      <c r="B20" s="35" t="s">
        <v>64</v>
      </c>
      <c r="C20" s="34" t="s">
        <v>46</v>
      </c>
      <c r="D20" s="34">
        <v>20</v>
      </c>
      <c r="E20" s="34">
        <v>66</v>
      </c>
      <c r="F20" s="34">
        <v>133</v>
      </c>
      <c r="G20" s="34">
        <v>19.5</v>
      </c>
      <c r="H20" s="36">
        <v>12.95</v>
      </c>
      <c r="I20" s="36">
        <v>15.12</v>
      </c>
      <c r="J20" s="34">
        <v>19</v>
      </c>
      <c r="K20" s="34">
        <v>20</v>
      </c>
      <c r="L20" s="34">
        <v>39.5</v>
      </c>
      <c r="M20" s="34">
        <v>42.6</v>
      </c>
      <c r="N20" s="34">
        <v>199</v>
      </c>
      <c r="O20" s="34">
        <v>200</v>
      </c>
      <c r="P20" s="34">
        <v>1.44</v>
      </c>
      <c r="Q20" s="34">
        <v>1.33</v>
      </c>
      <c r="R20" s="34">
        <v>103.7</v>
      </c>
      <c r="S20" s="37">
        <v>104</v>
      </c>
    </row>
    <row r="21" spans="1:19" ht="13.5" thickBot="1">
      <c r="A21" s="48" t="s">
        <v>65</v>
      </c>
      <c r="B21" s="35" t="s">
        <v>66</v>
      </c>
      <c r="C21" s="34" t="s">
        <v>46</v>
      </c>
      <c r="D21" s="34">
        <v>22</v>
      </c>
      <c r="E21" s="34">
        <v>68.5</v>
      </c>
      <c r="F21" s="34">
        <v>137.5</v>
      </c>
      <c r="G21" s="34">
        <v>23.23</v>
      </c>
      <c r="H21" s="36">
        <v>10.18</v>
      </c>
      <c r="I21" s="36">
        <v>14.23</v>
      </c>
      <c r="J21" s="34">
        <v>16</v>
      </c>
      <c r="K21" s="34">
        <v>17</v>
      </c>
      <c r="L21" s="34">
        <v>32.3</v>
      </c>
      <c r="M21" s="34">
        <v>37.1</v>
      </c>
      <c r="N21" s="34">
        <v>197</v>
      </c>
      <c r="O21" s="34">
        <v>183</v>
      </c>
      <c r="P21" s="34">
        <v>1.31</v>
      </c>
      <c r="Q21" s="34">
        <v>1.21</v>
      </c>
      <c r="R21" s="34">
        <v>89.7</v>
      </c>
      <c r="S21" s="37">
        <v>91.4</v>
      </c>
    </row>
    <row r="22" spans="1:19" ht="13.5" thickBot="1">
      <c r="A22" s="48" t="s">
        <v>67</v>
      </c>
      <c r="B22" s="35" t="s">
        <v>68</v>
      </c>
      <c r="C22" s="34" t="s">
        <v>46</v>
      </c>
      <c r="D22" s="34">
        <v>18</v>
      </c>
      <c r="E22" s="34">
        <v>65.5</v>
      </c>
      <c r="F22" s="34">
        <v>131</v>
      </c>
      <c r="G22" s="34">
        <v>9.98</v>
      </c>
      <c r="H22" s="36">
        <v>13.38</v>
      </c>
      <c r="I22" s="36">
        <v>13.48</v>
      </c>
      <c r="J22" s="34">
        <v>17</v>
      </c>
      <c r="K22" s="34">
        <v>20</v>
      </c>
      <c r="L22" s="34">
        <v>45.7</v>
      </c>
      <c r="M22" s="34">
        <v>46.9</v>
      </c>
      <c r="N22" s="34">
        <v>196</v>
      </c>
      <c r="O22" s="34">
        <v>185</v>
      </c>
      <c r="P22" s="34">
        <v>1.39</v>
      </c>
      <c r="Q22" s="34">
        <v>1.28</v>
      </c>
      <c r="R22" s="34">
        <v>102.2</v>
      </c>
      <c r="S22" s="37">
        <v>107.8</v>
      </c>
    </row>
    <row r="23" spans="1:19" ht="13.5" thickBot="1">
      <c r="A23" s="48" t="s">
        <v>69</v>
      </c>
      <c r="B23" s="35" t="s">
        <v>70</v>
      </c>
      <c r="C23" s="34" t="s">
        <v>46</v>
      </c>
      <c r="D23" s="34">
        <v>18</v>
      </c>
      <c r="E23" s="34">
        <v>69</v>
      </c>
      <c r="F23" s="34">
        <v>144</v>
      </c>
      <c r="G23" s="34">
        <v>19.16</v>
      </c>
      <c r="H23" s="36">
        <v>12.88</v>
      </c>
      <c r="I23" s="36">
        <v>13.85</v>
      </c>
      <c r="J23" s="34">
        <v>19</v>
      </c>
      <c r="K23" s="34">
        <v>18</v>
      </c>
      <c r="L23" s="34">
        <v>39.3</v>
      </c>
      <c r="M23" s="34">
        <v>38.7</v>
      </c>
      <c r="N23" s="34">
        <v>202</v>
      </c>
      <c r="O23" s="34">
        <v>193</v>
      </c>
      <c r="P23" s="34">
        <v>1.36</v>
      </c>
      <c r="Q23" s="34">
        <v>1.33</v>
      </c>
      <c r="R23" s="34">
        <v>109.4</v>
      </c>
      <c r="S23" s="37">
        <v>116.4</v>
      </c>
    </row>
    <row r="24" spans="1:19" ht="13.5" thickBot="1">
      <c r="A24" s="48" t="s">
        <v>71</v>
      </c>
      <c r="B24" s="35" t="s">
        <v>72</v>
      </c>
      <c r="C24" s="34" t="s">
        <v>46</v>
      </c>
      <c r="D24" s="34">
        <v>18</v>
      </c>
      <c r="E24" s="34">
        <v>69</v>
      </c>
      <c r="F24" s="34">
        <v>140</v>
      </c>
      <c r="G24" s="34">
        <v>17.68</v>
      </c>
      <c r="H24" s="36">
        <v>13.42</v>
      </c>
      <c r="I24" s="36">
        <v>14.63</v>
      </c>
      <c r="J24" s="34">
        <v>15</v>
      </c>
      <c r="K24" s="34">
        <v>19</v>
      </c>
      <c r="L24" s="34">
        <v>43</v>
      </c>
      <c r="M24" s="34">
        <v>43.1</v>
      </c>
      <c r="N24" s="34">
        <v>197</v>
      </c>
      <c r="O24" s="34">
        <v>189</v>
      </c>
      <c r="P24" s="34">
        <v>1.3</v>
      </c>
      <c r="Q24" s="34">
        <v>1.26</v>
      </c>
      <c r="R24" s="34">
        <v>108</v>
      </c>
      <c r="S24" s="37">
        <v>107.1</v>
      </c>
    </row>
    <row r="25" spans="1:19" ht="13.5" thickBot="1">
      <c r="A25" s="47" t="s">
        <v>94</v>
      </c>
      <c r="B25" s="41" t="s">
        <v>95</v>
      </c>
      <c r="C25" s="42" t="s">
        <v>46</v>
      </c>
      <c r="D25" s="42">
        <v>22</v>
      </c>
      <c r="E25" s="42">
        <v>65</v>
      </c>
      <c r="F25" s="42">
        <v>138</v>
      </c>
      <c r="G25" s="42">
        <v>15.46</v>
      </c>
      <c r="H25" s="43">
        <v>12.7</v>
      </c>
      <c r="I25" s="43">
        <v>14.22</v>
      </c>
      <c r="J25" s="42">
        <v>18</v>
      </c>
      <c r="K25" s="42">
        <v>20</v>
      </c>
      <c r="L25" s="42">
        <v>40.6</v>
      </c>
      <c r="M25" s="42">
        <v>41.4</v>
      </c>
      <c r="N25" s="42">
        <v>194</v>
      </c>
      <c r="O25" s="42">
        <v>188</v>
      </c>
      <c r="P25" s="42">
        <v>1.28</v>
      </c>
      <c r="Q25" s="42">
        <v>1.2</v>
      </c>
      <c r="R25" s="42">
        <v>89.7</v>
      </c>
      <c r="S25" s="44">
        <v>89.8</v>
      </c>
    </row>
    <row r="26" spans="1:19" ht="12.75">
      <c r="A26" s="52" t="s">
        <v>124</v>
      </c>
      <c r="D26" s="6">
        <f aca="true" t="shared" si="0" ref="D26:S26">AVERAGE(D11:D25)</f>
        <v>20.8</v>
      </c>
      <c r="E26" s="10">
        <f t="shared" si="0"/>
        <v>67.53333333333333</v>
      </c>
      <c r="F26">
        <f t="shared" si="0"/>
        <v>139.2866666666667</v>
      </c>
      <c r="G26">
        <f t="shared" si="0"/>
        <v>17.98142857142857</v>
      </c>
      <c r="H26" s="10">
        <f t="shared" si="0"/>
        <v>13.32333333333333</v>
      </c>
      <c r="I26" s="53">
        <f t="shared" si="0"/>
        <v>13.069999999999997</v>
      </c>
      <c r="J26" s="10">
        <f t="shared" si="0"/>
        <v>17.733333333333334</v>
      </c>
      <c r="K26" s="10">
        <f t="shared" si="0"/>
        <v>18.933333333333334</v>
      </c>
      <c r="L26" s="10">
        <f t="shared" si="0"/>
        <v>42.49333333333334</v>
      </c>
      <c r="M26" s="10">
        <f t="shared" si="0"/>
        <v>43.06000000000001</v>
      </c>
      <c r="N26" s="10">
        <f t="shared" si="0"/>
        <v>195.06666666666666</v>
      </c>
      <c r="O26" s="10">
        <f t="shared" si="0"/>
        <v>190.26666666666668</v>
      </c>
      <c r="P26" s="10">
        <f t="shared" si="0"/>
        <v>1.3273333333333333</v>
      </c>
      <c r="Q26" s="10">
        <f t="shared" si="0"/>
        <v>1.2513333333333334</v>
      </c>
      <c r="R26" s="10">
        <f t="shared" si="0"/>
        <v>99.55333333333334</v>
      </c>
      <c r="S26" s="10">
        <f t="shared" si="0"/>
        <v>104.53333333333333</v>
      </c>
    </row>
    <row r="29" ht="15.75">
      <c r="K29" s="51"/>
    </row>
    <row r="30" ht="15.75">
      <c r="K30" s="51"/>
    </row>
    <row r="31" ht="15.75">
      <c r="K31" s="51"/>
    </row>
    <row r="32" ht="12.75">
      <c r="K32"/>
    </row>
    <row r="33" spans="1:11" ht="12.75">
      <c r="A33" t="s">
        <v>125</v>
      </c>
      <c r="K33"/>
    </row>
    <row r="34" ht="13.5" thickBot="1">
      <c r="K34"/>
    </row>
    <row r="35" spans="1:11" ht="12.75">
      <c r="A35" s="25"/>
      <c r="B35" s="25" t="s">
        <v>126</v>
      </c>
      <c r="C35" s="25" t="s">
        <v>99</v>
      </c>
      <c r="K35"/>
    </row>
    <row r="36" spans="1:11" ht="12.75">
      <c r="A36" s="23" t="s">
        <v>110</v>
      </c>
      <c r="B36" s="54">
        <v>42.49333333333334</v>
      </c>
      <c r="C36" s="54">
        <v>43.06</v>
      </c>
      <c r="K36"/>
    </row>
    <row r="37" spans="1:12" ht="12.75">
      <c r="A37" s="23" t="s">
        <v>111</v>
      </c>
      <c r="B37" s="54">
        <v>30.737809523809638</v>
      </c>
      <c r="C37" s="54">
        <v>21.459714285713613</v>
      </c>
      <c r="K37"/>
      <c r="L37" s="49"/>
    </row>
    <row r="38" spans="1:11" ht="12.75">
      <c r="A38" s="23" t="s">
        <v>112</v>
      </c>
      <c r="B38" s="55">
        <v>15</v>
      </c>
      <c r="C38" s="55">
        <v>15</v>
      </c>
      <c r="K38"/>
    </row>
    <row r="39" spans="1:11" ht="12.75">
      <c r="A39" s="23" t="s">
        <v>127</v>
      </c>
      <c r="B39" s="54">
        <v>26.098761904761627</v>
      </c>
      <c r="C39" s="23"/>
      <c r="K39"/>
    </row>
    <row r="40" spans="1:11" ht="12.75">
      <c r="A40" s="23" t="s">
        <v>113</v>
      </c>
      <c r="B40" s="55">
        <v>0</v>
      </c>
      <c r="C40" s="23"/>
      <c r="K40"/>
    </row>
    <row r="41" spans="1:11" ht="12.75">
      <c r="A41" s="23" t="s">
        <v>114</v>
      </c>
      <c r="B41" s="55">
        <v>28</v>
      </c>
      <c r="C41" s="23"/>
      <c r="K41"/>
    </row>
    <row r="42" spans="1:11" ht="12.75">
      <c r="A42" s="23" t="s">
        <v>115</v>
      </c>
      <c r="B42" s="54">
        <v>-0.30377242325483106</v>
      </c>
      <c r="C42" s="23"/>
      <c r="K42"/>
    </row>
    <row r="43" spans="1:11" ht="12.75">
      <c r="A43" s="23" t="s">
        <v>116</v>
      </c>
      <c r="B43" s="54">
        <v>0.38177361067275584</v>
      </c>
      <c r="C43" s="23"/>
      <c r="K43"/>
    </row>
    <row r="44" spans="1:11" ht="12.75">
      <c r="A44" s="23" t="s">
        <v>117</v>
      </c>
      <c r="B44" s="54">
        <v>1.7011302588798571</v>
      </c>
      <c r="C44" s="23"/>
      <c r="K44"/>
    </row>
    <row r="45" spans="1:11" ht="12.75">
      <c r="A45" s="23" t="s">
        <v>118</v>
      </c>
      <c r="B45" s="54">
        <v>0.7635472213455117</v>
      </c>
      <c r="C45" s="23"/>
      <c r="K45"/>
    </row>
    <row r="46" spans="1:11" ht="13.5" thickBot="1">
      <c r="A46" s="24" t="s">
        <v>119</v>
      </c>
      <c r="B46" s="56">
        <v>2.0484094420680776</v>
      </c>
      <c r="C46" s="24"/>
      <c r="K46"/>
    </row>
    <row r="47" ht="12.75">
      <c r="K47"/>
    </row>
    <row r="48" spans="1:11" ht="12.75">
      <c r="A48" t="s">
        <v>125</v>
      </c>
      <c r="K48"/>
    </row>
    <row r="49" ht="13.5" thickBot="1"/>
    <row r="50" spans="1:3" ht="12.75">
      <c r="A50" s="25"/>
      <c r="B50" s="25" t="s">
        <v>100</v>
      </c>
      <c r="C50" s="25" t="s">
        <v>106</v>
      </c>
    </row>
    <row r="51" spans="1:3" ht="12.75">
      <c r="A51" s="23" t="s">
        <v>110</v>
      </c>
      <c r="B51" s="54">
        <v>195.06666666666666</v>
      </c>
      <c r="C51" s="54">
        <v>190.26666666666668</v>
      </c>
    </row>
    <row r="52" spans="1:3" ht="12.75">
      <c r="A52" s="23" t="s">
        <v>111</v>
      </c>
      <c r="B52" s="54">
        <v>42.63809523809635</v>
      </c>
      <c r="C52" s="54">
        <v>45.63809523809635</v>
      </c>
    </row>
    <row r="53" spans="1:3" ht="12.75">
      <c r="A53" s="23" t="s">
        <v>112</v>
      </c>
      <c r="B53" s="57">
        <v>15</v>
      </c>
      <c r="C53" s="55">
        <v>15</v>
      </c>
    </row>
    <row r="54" spans="1:3" ht="12.75">
      <c r="A54" s="23" t="s">
        <v>127</v>
      </c>
      <c r="B54" s="54">
        <v>44.13809523809635</v>
      </c>
      <c r="C54" s="23"/>
    </row>
    <row r="55" spans="1:3" ht="12.75">
      <c r="A55" s="23" t="s">
        <v>113</v>
      </c>
      <c r="B55" s="57">
        <v>0</v>
      </c>
      <c r="C55" s="23"/>
    </row>
    <row r="56" spans="1:3" ht="12.75">
      <c r="A56" s="23" t="s">
        <v>114</v>
      </c>
      <c r="B56" s="54">
        <v>28</v>
      </c>
      <c r="C56" s="23"/>
    </row>
    <row r="57" spans="1:3" ht="12.75">
      <c r="A57" s="23" t="s">
        <v>115</v>
      </c>
      <c r="B57" s="54">
        <v>1.978632213252861</v>
      </c>
      <c r="C57" s="23"/>
    </row>
    <row r="58" spans="1:3" ht="12.75">
      <c r="A58" s="23" t="s">
        <v>116</v>
      </c>
      <c r="B58" s="54">
        <v>0.02888519695831204</v>
      </c>
      <c r="C58" s="23"/>
    </row>
    <row r="59" spans="1:3" ht="12.75">
      <c r="A59" s="23" t="s">
        <v>117</v>
      </c>
      <c r="B59" s="54">
        <v>1.7011302588798571</v>
      </c>
      <c r="C59" s="23"/>
    </row>
    <row r="60" spans="1:3" ht="12.75">
      <c r="A60" s="23" t="s">
        <v>118</v>
      </c>
      <c r="B60" s="54">
        <v>0.05777039391662408</v>
      </c>
      <c r="C60" s="23"/>
    </row>
    <row r="61" spans="1:3" ht="13.5" thickBot="1">
      <c r="A61" s="24" t="s">
        <v>119</v>
      </c>
      <c r="B61" s="56">
        <v>2.0484094420680776</v>
      </c>
      <c r="C61" s="24"/>
    </row>
    <row r="63" ht="12.75">
      <c r="A63" t="s">
        <v>125</v>
      </c>
    </row>
    <row r="64" ht="13.5" thickBot="1"/>
    <row r="65" spans="1:3" ht="12.75">
      <c r="A65" s="25"/>
      <c r="B65" s="25" t="s">
        <v>107</v>
      </c>
      <c r="C65" s="25" t="s">
        <v>122</v>
      </c>
    </row>
    <row r="66" spans="1:3" ht="12.75">
      <c r="A66" s="23" t="s">
        <v>110</v>
      </c>
      <c r="B66" s="54">
        <v>1.3273333333333333</v>
      </c>
      <c r="C66" s="54">
        <v>1.2513333333333334</v>
      </c>
    </row>
    <row r="67" spans="1:3" ht="12.75">
      <c r="A67" s="23" t="s">
        <v>111</v>
      </c>
      <c r="B67" s="54">
        <v>0.00340666666666678</v>
      </c>
      <c r="C67" s="54">
        <v>0.00446952380952378</v>
      </c>
    </row>
    <row r="68" spans="1:3" ht="12.75">
      <c r="A68" s="23" t="s">
        <v>112</v>
      </c>
      <c r="B68" s="55">
        <v>15</v>
      </c>
      <c r="C68" s="55">
        <v>15</v>
      </c>
    </row>
    <row r="69" spans="1:3" ht="12.75">
      <c r="A69" s="23" t="s">
        <v>127</v>
      </c>
      <c r="B69" s="54">
        <v>0.0039380952380952804</v>
      </c>
      <c r="C69" s="55"/>
    </row>
    <row r="70" spans="1:3" ht="12.75">
      <c r="A70" s="23" t="s">
        <v>113</v>
      </c>
      <c r="B70" s="55">
        <v>0</v>
      </c>
      <c r="C70" s="55"/>
    </row>
    <row r="71" spans="1:3" ht="12.75">
      <c r="A71" s="23" t="s">
        <v>114</v>
      </c>
      <c r="B71" s="55">
        <v>28</v>
      </c>
      <c r="C71" s="55"/>
    </row>
    <row r="72" spans="1:3" ht="12.75">
      <c r="A72" s="23" t="s">
        <v>115</v>
      </c>
      <c r="B72" s="54">
        <v>3.316661248600526</v>
      </c>
      <c r="C72" s="55"/>
    </row>
    <row r="73" spans="1:3" ht="12.75">
      <c r="A73" s="23" t="s">
        <v>116</v>
      </c>
      <c r="B73" s="54">
        <v>0.0012651439722493776</v>
      </c>
      <c r="C73" s="55"/>
    </row>
    <row r="74" spans="1:3" ht="12.75">
      <c r="A74" s="23" t="s">
        <v>117</v>
      </c>
      <c r="B74" s="54">
        <v>1.7011302588798571</v>
      </c>
      <c r="C74" s="55"/>
    </row>
    <row r="75" spans="1:3" ht="12.75">
      <c r="A75" s="23" t="s">
        <v>118</v>
      </c>
      <c r="B75" s="54">
        <v>0.0025302879444987552</v>
      </c>
      <c r="C75" s="55"/>
    </row>
    <row r="76" spans="1:3" ht="13.5" thickBot="1">
      <c r="A76" s="24" t="s">
        <v>119</v>
      </c>
      <c r="B76" s="56">
        <v>2.0484094420680776</v>
      </c>
      <c r="C76" s="58"/>
    </row>
    <row r="78" ht="12.75">
      <c r="A78" t="s">
        <v>125</v>
      </c>
    </row>
    <row r="79" ht="13.5" thickBot="1"/>
    <row r="80" spans="1:3" ht="12.75">
      <c r="A80" s="25"/>
      <c r="B80" s="25" t="s">
        <v>123</v>
      </c>
      <c r="C80" s="25" t="s">
        <v>108</v>
      </c>
    </row>
    <row r="81" spans="1:3" ht="12.75">
      <c r="A81" s="23" t="s">
        <v>110</v>
      </c>
      <c r="B81" s="54">
        <v>99.55333333333334</v>
      </c>
      <c r="C81" s="54">
        <v>104.53333333333333</v>
      </c>
    </row>
    <row r="82" spans="1:3" ht="12.75">
      <c r="A82" s="23" t="s">
        <v>111</v>
      </c>
      <c r="B82" s="54">
        <v>129.30552380951954</v>
      </c>
      <c r="C82" s="54">
        <v>123.46095238095482</v>
      </c>
    </row>
    <row r="83" spans="1:3" ht="12.75">
      <c r="A83" s="23" t="s">
        <v>112</v>
      </c>
      <c r="B83" s="55">
        <v>15</v>
      </c>
      <c r="C83" s="55">
        <v>15</v>
      </c>
    </row>
    <row r="84" spans="1:3" ht="12.75">
      <c r="A84" s="23" t="s">
        <v>127</v>
      </c>
      <c r="B84" s="54">
        <v>126.38323809523718</v>
      </c>
      <c r="C84" s="55"/>
    </row>
    <row r="85" spans="1:3" ht="12.75">
      <c r="A85" s="23" t="s">
        <v>113</v>
      </c>
      <c r="B85" s="55">
        <v>0</v>
      </c>
      <c r="C85" s="55"/>
    </row>
    <row r="86" spans="1:3" ht="12.75">
      <c r="A86" s="23" t="s">
        <v>114</v>
      </c>
      <c r="B86" s="55">
        <v>28</v>
      </c>
      <c r="C86" s="55"/>
    </row>
    <row r="87" spans="1:3" ht="12.75">
      <c r="A87" s="23" t="s">
        <v>115</v>
      </c>
      <c r="B87" s="54">
        <v>-1.2131520468141173</v>
      </c>
      <c r="C87" s="55"/>
    </row>
    <row r="88" spans="1:3" ht="12.75">
      <c r="A88" s="23" t="s">
        <v>116</v>
      </c>
      <c r="B88" s="54">
        <v>0.11760363465367502</v>
      </c>
      <c r="C88" s="55"/>
    </row>
    <row r="89" spans="1:3" ht="12.75">
      <c r="A89" s="23" t="s">
        <v>117</v>
      </c>
      <c r="B89" s="54">
        <v>1.7011302588798571</v>
      </c>
      <c r="C89" s="55"/>
    </row>
    <row r="90" spans="1:3" ht="12.75">
      <c r="A90" s="23" t="s">
        <v>118</v>
      </c>
      <c r="B90" s="54">
        <v>0.23520726930735003</v>
      </c>
      <c r="C90" s="55"/>
    </row>
    <row r="91" spans="1:3" ht="13.5" thickBot="1">
      <c r="A91" s="24" t="s">
        <v>119</v>
      </c>
      <c r="B91" s="56">
        <v>2.0484094420680776</v>
      </c>
      <c r="C91" s="58"/>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S16"/>
  <sheetViews>
    <sheetView zoomScalePageLayoutView="0" workbookViewId="0" topLeftCell="E1">
      <selection activeCell="A2" sqref="A2:IV2"/>
    </sheetView>
  </sheetViews>
  <sheetFormatPr defaultColWidth="9.140625" defaultRowHeight="12.75"/>
  <cols>
    <col min="1" max="1" width="10.57421875" style="0" bestFit="1" customWidth="1"/>
    <col min="10" max="10" width="10.00390625" style="0" bestFit="1" customWidth="1"/>
    <col min="11" max="11" width="10.140625" style="0" bestFit="1" customWidth="1"/>
    <col min="15" max="15" width="8.7109375" style="0" bestFit="1" customWidth="1"/>
    <col min="16" max="16" width="8.7109375" style="0" customWidth="1"/>
  </cols>
  <sheetData>
    <row r="1" spans="1:19" ht="12.75">
      <c r="A1" s="2" t="s">
        <v>9</v>
      </c>
      <c r="B1" s="2" t="s">
        <v>10</v>
      </c>
      <c r="C1" s="1" t="s">
        <v>43</v>
      </c>
      <c r="D1" s="1" t="s">
        <v>0</v>
      </c>
      <c r="E1" s="1" t="s">
        <v>1</v>
      </c>
      <c r="F1" s="1" t="s">
        <v>2</v>
      </c>
      <c r="G1" s="1" t="s">
        <v>109</v>
      </c>
      <c r="H1" s="1" t="s">
        <v>103</v>
      </c>
      <c r="I1" s="1" t="s">
        <v>97</v>
      </c>
      <c r="J1" s="1" t="s">
        <v>104</v>
      </c>
      <c r="K1" s="1" t="s">
        <v>98</v>
      </c>
      <c r="L1" s="3" t="s">
        <v>105</v>
      </c>
      <c r="M1" s="3" t="s">
        <v>99</v>
      </c>
      <c r="N1" s="1" t="s">
        <v>100</v>
      </c>
      <c r="O1" s="1" t="s">
        <v>106</v>
      </c>
      <c r="P1" s="1" t="s">
        <v>107</v>
      </c>
      <c r="Q1" s="1" t="s">
        <v>101</v>
      </c>
      <c r="R1" s="1" t="s">
        <v>102</v>
      </c>
      <c r="S1" s="22" t="s">
        <v>108</v>
      </c>
    </row>
    <row r="2" spans="1:19" ht="12.75">
      <c r="A2" s="8" t="s">
        <v>47</v>
      </c>
      <c r="B2" s="8" t="s">
        <v>76</v>
      </c>
      <c r="C2" s="9" t="s">
        <v>46</v>
      </c>
      <c r="D2" s="9">
        <v>23</v>
      </c>
      <c r="E2" s="9">
        <v>68</v>
      </c>
      <c r="F2" s="9">
        <v>125</v>
      </c>
      <c r="G2" s="6">
        <v>14.04</v>
      </c>
      <c r="H2" s="11">
        <v>16.45</v>
      </c>
      <c r="I2" s="11">
        <v>11.02</v>
      </c>
      <c r="J2" s="9">
        <v>20</v>
      </c>
      <c r="K2" s="9">
        <v>20</v>
      </c>
      <c r="L2" s="9">
        <v>54</v>
      </c>
      <c r="M2" s="9">
        <v>52.6</v>
      </c>
      <c r="N2" s="9">
        <v>187</v>
      </c>
      <c r="O2" s="9">
        <v>185</v>
      </c>
      <c r="P2" s="9">
        <v>1.28</v>
      </c>
      <c r="Q2" s="9">
        <v>1.24</v>
      </c>
      <c r="R2" s="9">
        <v>113.8</v>
      </c>
      <c r="S2" s="9">
        <v>118.1</v>
      </c>
    </row>
    <row r="3" spans="1:19" ht="12.75">
      <c r="A3" s="8" t="s">
        <v>48</v>
      </c>
      <c r="B3" s="8" t="s">
        <v>49</v>
      </c>
      <c r="C3" s="9" t="s">
        <v>46</v>
      </c>
      <c r="D3" s="9">
        <v>20</v>
      </c>
      <c r="E3" s="9">
        <v>68</v>
      </c>
      <c r="F3" s="9">
        <v>128</v>
      </c>
      <c r="G3" s="6">
        <v>15.31</v>
      </c>
      <c r="H3" s="11">
        <v>13.65</v>
      </c>
      <c r="I3" s="11">
        <v>12.52</v>
      </c>
      <c r="J3" s="9">
        <v>20</v>
      </c>
      <c r="K3" s="9">
        <v>20</v>
      </c>
      <c r="L3" s="9">
        <v>48.8</v>
      </c>
      <c r="M3" s="9">
        <v>48.4</v>
      </c>
      <c r="N3" s="9">
        <v>183</v>
      </c>
      <c r="O3" s="9">
        <v>192</v>
      </c>
      <c r="P3" s="9">
        <v>1.3</v>
      </c>
      <c r="Q3" s="9">
        <v>1.18</v>
      </c>
      <c r="R3" s="9">
        <v>88</v>
      </c>
      <c r="S3" s="9">
        <v>102</v>
      </c>
    </row>
    <row r="4" spans="1:19" ht="12.75">
      <c r="A4" s="8" t="s">
        <v>50</v>
      </c>
      <c r="B4" s="8" t="s">
        <v>51</v>
      </c>
      <c r="C4" s="9" t="s">
        <v>46</v>
      </c>
      <c r="D4" s="9">
        <v>24</v>
      </c>
      <c r="E4" s="9">
        <v>69</v>
      </c>
      <c r="F4" s="9">
        <v>162</v>
      </c>
      <c r="G4" s="6" t="s">
        <v>82</v>
      </c>
      <c r="H4" s="11">
        <v>12.22</v>
      </c>
      <c r="I4" s="11">
        <v>11.98</v>
      </c>
      <c r="J4" s="9">
        <v>15</v>
      </c>
      <c r="K4" s="9">
        <v>17</v>
      </c>
      <c r="L4" s="9">
        <v>36.6</v>
      </c>
      <c r="M4" s="9">
        <v>37.7</v>
      </c>
      <c r="N4" s="9">
        <v>201</v>
      </c>
      <c r="O4" s="9">
        <v>199</v>
      </c>
      <c r="P4" s="9">
        <v>1.38</v>
      </c>
      <c r="Q4" s="9">
        <v>1.24</v>
      </c>
      <c r="R4" s="9">
        <v>99.5</v>
      </c>
      <c r="S4" s="9">
        <v>109.4</v>
      </c>
    </row>
    <row r="5" spans="1:19" ht="12.75">
      <c r="A5" s="8" t="s">
        <v>52</v>
      </c>
      <c r="B5" s="8" t="s">
        <v>53</v>
      </c>
      <c r="C5" s="9" t="s">
        <v>46</v>
      </c>
      <c r="D5" s="9">
        <v>20</v>
      </c>
      <c r="E5" s="9">
        <v>67</v>
      </c>
      <c r="F5" s="9">
        <v>130</v>
      </c>
      <c r="G5" s="6">
        <v>19.27</v>
      </c>
      <c r="H5" s="11">
        <v>15.08</v>
      </c>
      <c r="I5" s="11">
        <v>13.03</v>
      </c>
      <c r="J5" s="9">
        <v>19</v>
      </c>
      <c r="K5" s="9">
        <v>20</v>
      </c>
      <c r="L5" s="9">
        <v>47.5</v>
      </c>
      <c r="M5" s="9">
        <v>45.7</v>
      </c>
      <c r="N5" s="9">
        <v>207</v>
      </c>
      <c r="O5" s="9">
        <v>201</v>
      </c>
      <c r="P5" s="9">
        <v>1.28</v>
      </c>
      <c r="Q5" s="9">
        <v>1.31</v>
      </c>
      <c r="R5" s="9">
        <v>115.1</v>
      </c>
      <c r="S5" s="9">
        <v>121.3</v>
      </c>
    </row>
    <row r="6" spans="1:19" ht="12.75">
      <c r="A6" s="4" t="s">
        <v>54</v>
      </c>
      <c r="B6" s="4" t="s">
        <v>55</v>
      </c>
      <c r="C6" s="5" t="s">
        <v>46</v>
      </c>
      <c r="D6" s="5">
        <v>20</v>
      </c>
      <c r="E6" s="5">
        <v>69</v>
      </c>
      <c r="F6" s="6">
        <v>150</v>
      </c>
      <c r="G6" s="6">
        <v>18.53</v>
      </c>
      <c r="H6" s="10">
        <v>13.33</v>
      </c>
      <c r="I6" s="10">
        <v>13.5</v>
      </c>
      <c r="J6" s="6">
        <v>17</v>
      </c>
      <c r="K6" s="6">
        <v>20</v>
      </c>
      <c r="L6" s="6">
        <v>43.7</v>
      </c>
      <c r="M6" s="6">
        <v>46.5</v>
      </c>
      <c r="N6" s="6">
        <v>194</v>
      </c>
      <c r="O6" s="6">
        <v>189</v>
      </c>
      <c r="P6" s="6">
        <v>1.33</v>
      </c>
      <c r="Q6" s="6">
        <v>1.27</v>
      </c>
      <c r="R6" s="6">
        <v>108.9</v>
      </c>
      <c r="S6" s="6">
        <v>113.8</v>
      </c>
    </row>
    <row r="7" spans="1:19" ht="12.75">
      <c r="A7" s="7" t="s">
        <v>56</v>
      </c>
      <c r="B7" s="7" t="s">
        <v>57</v>
      </c>
      <c r="C7" s="6" t="s">
        <v>46</v>
      </c>
      <c r="D7" s="6">
        <v>20</v>
      </c>
      <c r="E7" s="6">
        <v>63</v>
      </c>
      <c r="F7" s="6">
        <v>125</v>
      </c>
      <c r="G7" s="6">
        <v>17.64</v>
      </c>
      <c r="H7" s="10">
        <v>13.38</v>
      </c>
      <c r="I7" s="10">
        <v>14.18</v>
      </c>
      <c r="J7" s="6">
        <v>15</v>
      </c>
      <c r="K7" s="6">
        <v>20</v>
      </c>
      <c r="L7" s="6">
        <v>46.7</v>
      </c>
      <c r="M7" s="6">
        <v>45.6</v>
      </c>
      <c r="N7" s="6">
        <v>201</v>
      </c>
      <c r="O7" s="6">
        <v>199</v>
      </c>
      <c r="P7" s="6">
        <v>1.34</v>
      </c>
      <c r="Q7" s="6">
        <v>1.3</v>
      </c>
      <c r="R7" s="6">
        <v>98.4</v>
      </c>
      <c r="S7" s="6">
        <v>101.2</v>
      </c>
    </row>
    <row r="8" spans="1:19" ht="12.75">
      <c r="A8" s="7" t="s">
        <v>58</v>
      </c>
      <c r="B8" s="7" t="s">
        <v>59</v>
      </c>
      <c r="C8" s="6" t="s">
        <v>46</v>
      </c>
      <c r="D8" s="6">
        <v>24</v>
      </c>
      <c r="E8" s="6">
        <v>70</v>
      </c>
      <c r="F8" s="6">
        <v>166.25</v>
      </c>
      <c r="G8" s="6">
        <v>22.49</v>
      </c>
      <c r="H8" s="10">
        <v>11.78</v>
      </c>
      <c r="I8" s="10">
        <v>10.23</v>
      </c>
      <c r="J8" s="6">
        <v>20</v>
      </c>
      <c r="K8" s="6">
        <v>19</v>
      </c>
      <c r="L8" s="6">
        <v>36.5</v>
      </c>
      <c r="M8" s="6">
        <v>36.2</v>
      </c>
      <c r="N8" s="6">
        <v>190</v>
      </c>
      <c r="O8" s="6">
        <v>183</v>
      </c>
      <c r="P8" s="6">
        <v>1.35</v>
      </c>
      <c r="Q8" s="6">
        <v>1.12</v>
      </c>
      <c r="R8" s="6">
        <v>89.1</v>
      </c>
      <c r="S8" s="6">
        <v>104.5</v>
      </c>
    </row>
    <row r="9" spans="1:19" ht="12.75">
      <c r="A9" s="7" t="s">
        <v>60</v>
      </c>
      <c r="B9" s="7" t="s">
        <v>61</v>
      </c>
      <c r="C9" s="6" t="s">
        <v>46</v>
      </c>
      <c r="D9" s="6">
        <v>22</v>
      </c>
      <c r="E9" s="6">
        <v>65</v>
      </c>
      <c r="F9" s="6">
        <v>127.8</v>
      </c>
      <c r="G9" s="6">
        <v>18.27</v>
      </c>
      <c r="H9" s="10">
        <v>14.53</v>
      </c>
      <c r="I9" s="10">
        <v>12.68</v>
      </c>
      <c r="J9" s="6">
        <v>17</v>
      </c>
      <c r="K9" s="6">
        <v>17</v>
      </c>
      <c r="L9" s="6">
        <v>43.1</v>
      </c>
      <c r="M9" s="6">
        <v>43.1</v>
      </c>
      <c r="N9" s="6">
        <v>189</v>
      </c>
      <c r="O9" s="6">
        <v>187</v>
      </c>
      <c r="P9" s="6">
        <v>1.37</v>
      </c>
      <c r="Q9" s="6">
        <v>1.34</v>
      </c>
      <c r="R9" s="6">
        <v>103.4</v>
      </c>
      <c r="S9" s="6">
        <v>100.6</v>
      </c>
    </row>
    <row r="10" spans="1:19" ht="12.75">
      <c r="A10" s="7" t="s">
        <v>62</v>
      </c>
      <c r="B10" s="7" t="s">
        <v>63</v>
      </c>
      <c r="C10" s="6" t="s">
        <v>46</v>
      </c>
      <c r="D10" s="6">
        <v>21</v>
      </c>
      <c r="E10" s="6">
        <v>69</v>
      </c>
      <c r="F10" s="6">
        <v>151.75</v>
      </c>
      <c r="G10" s="6">
        <v>21.18</v>
      </c>
      <c r="H10" s="10">
        <v>13.92</v>
      </c>
      <c r="I10" s="10">
        <v>11.38</v>
      </c>
      <c r="J10" s="6">
        <v>19</v>
      </c>
      <c r="K10" s="6">
        <v>17</v>
      </c>
      <c r="L10" s="6">
        <v>40.1</v>
      </c>
      <c r="M10" s="6">
        <v>40.3</v>
      </c>
      <c r="N10" s="6">
        <v>189</v>
      </c>
      <c r="O10" s="6">
        <v>181</v>
      </c>
      <c r="P10" s="6">
        <v>1.2</v>
      </c>
      <c r="Q10" s="6">
        <v>1.16</v>
      </c>
      <c r="R10" s="6">
        <v>74.4</v>
      </c>
      <c r="S10" s="6">
        <v>80.6</v>
      </c>
    </row>
    <row r="11" spans="1:19" ht="12.75">
      <c r="A11" s="7" t="s">
        <v>83</v>
      </c>
      <c r="B11" s="7" t="s">
        <v>64</v>
      </c>
      <c r="C11" s="6" t="s">
        <v>46</v>
      </c>
      <c r="D11" s="6">
        <v>20</v>
      </c>
      <c r="E11" s="6">
        <v>66</v>
      </c>
      <c r="F11" s="6">
        <v>133</v>
      </c>
      <c r="G11" s="6">
        <v>19.5</v>
      </c>
      <c r="H11" s="10">
        <v>12.95</v>
      </c>
      <c r="I11" s="10">
        <v>15.12</v>
      </c>
      <c r="J11" s="6">
        <v>19</v>
      </c>
      <c r="K11" s="6">
        <v>20</v>
      </c>
      <c r="L11" s="6">
        <v>39.5</v>
      </c>
      <c r="M11" s="6">
        <v>42.6</v>
      </c>
      <c r="N11" s="6">
        <v>199</v>
      </c>
      <c r="O11" s="6">
        <v>200</v>
      </c>
      <c r="P11" s="6">
        <v>1.44</v>
      </c>
      <c r="Q11" s="6">
        <v>1.33</v>
      </c>
      <c r="R11" s="6">
        <v>103.7</v>
      </c>
      <c r="S11" s="6">
        <v>104</v>
      </c>
    </row>
    <row r="12" spans="1:19" ht="13.5" thickBot="1">
      <c r="A12" s="7" t="s">
        <v>65</v>
      </c>
      <c r="B12" s="7" t="s">
        <v>66</v>
      </c>
      <c r="C12" s="6" t="s">
        <v>46</v>
      </c>
      <c r="D12" s="6">
        <v>22</v>
      </c>
      <c r="E12" s="6">
        <v>68</v>
      </c>
      <c r="F12" s="6">
        <v>134</v>
      </c>
      <c r="G12" s="6">
        <v>19.37</v>
      </c>
      <c r="H12" s="36">
        <v>10.18</v>
      </c>
      <c r="I12" s="10">
        <v>14.23</v>
      </c>
      <c r="J12" s="6">
        <v>16</v>
      </c>
      <c r="K12" s="6">
        <v>17</v>
      </c>
      <c r="L12" s="6">
        <v>32.3</v>
      </c>
      <c r="M12" s="6">
        <v>37.1</v>
      </c>
      <c r="N12" s="6">
        <v>197</v>
      </c>
      <c r="O12" s="6">
        <v>183</v>
      </c>
      <c r="P12" s="6">
        <v>1.31</v>
      </c>
      <c r="Q12" s="6">
        <v>1.21</v>
      </c>
      <c r="R12" s="6">
        <v>89.7</v>
      </c>
      <c r="S12" s="6">
        <v>91.4</v>
      </c>
    </row>
    <row r="13" spans="1:19" ht="12.75">
      <c r="A13" s="7" t="s">
        <v>67</v>
      </c>
      <c r="B13" s="7" t="s">
        <v>68</v>
      </c>
      <c r="C13" s="6" t="s">
        <v>46</v>
      </c>
      <c r="D13" s="6">
        <v>18</v>
      </c>
      <c r="E13" s="6">
        <v>65.5</v>
      </c>
      <c r="F13" s="6">
        <v>131</v>
      </c>
      <c r="G13" s="6">
        <v>9.98</v>
      </c>
      <c r="H13" s="10">
        <v>13.38</v>
      </c>
      <c r="I13" s="10">
        <v>13.48</v>
      </c>
      <c r="J13" s="6">
        <v>17</v>
      </c>
      <c r="K13" s="6">
        <v>20</v>
      </c>
      <c r="L13" s="6">
        <v>45.7</v>
      </c>
      <c r="M13" s="6">
        <v>46.9</v>
      </c>
      <c r="N13" s="6">
        <v>196</v>
      </c>
      <c r="O13" s="6">
        <v>185</v>
      </c>
      <c r="P13" s="6">
        <v>1.39</v>
      </c>
      <c r="Q13" s="6">
        <v>1.28</v>
      </c>
      <c r="R13" s="6">
        <v>102.2</v>
      </c>
      <c r="S13" s="6">
        <v>107.8</v>
      </c>
    </row>
    <row r="14" spans="1:19" ht="12.75">
      <c r="A14" s="7" t="s">
        <v>69</v>
      </c>
      <c r="B14" s="7" t="s">
        <v>70</v>
      </c>
      <c r="C14" s="6" t="s">
        <v>46</v>
      </c>
      <c r="D14" s="6">
        <v>18</v>
      </c>
      <c r="E14" s="6">
        <v>69</v>
      </c>
      <c r="F14" s="6">
        <v>144</v>
      </c>
      <c r="G14" s="6">
        <v>19.16</v>
      </c>
      <c r="H14" s="10">
        <v>12.88</v>
      </c>
      <c r="I14" s="10">
        <v>13.85</v>
      </c>
      <c r="J14" s="6">
        <v>19</v>
      </c>
      <c r="K14" s="6">
        <v>18</v>
      </c>
      <c r="L14" s="6">
        <v>39.3</v>
      </c>
      <c r="M14" s="6">
        <v>38.7</v>
      </c>
      <c r="N14" s="6">
        <v>202</v>
      </c>
      <c r="O14" s="6">
        <v>193</v>
      </c>
      <c r="P14" s="6">
        <v>1.36</v>
      </c>
      <c r="Q14" s="6">
        <v>1.33</v>
      </c>
      <c r="R14" s="6">
        <v>109.4</v>
      </c>
      <c r="S14" s="6">
        <v>116.4</v>
      </c>
    </row>
    <row r="15" spans="1:19" ht="12.75">
      <c r="A15" s="7" t="s">
        <v>71</v>
      </c>
      <c r="B15" s="7" t="s">
        <v>72</v>
      </c>
      <c r="C15" s="6" t="s">
        <v>46</v>
      </c>
      <c r="D15" s="6">
        <v>18</v>
      </c>
      <c r="E15" s="6">
        <v>69</v>
      </c>
      <c r="F15" s="6">
        <v>140</v>
      </c>
      <c r="G15" s="6">
        <v>17.68</v>
      </c>
      <c r="H15" s="10">
        <v>13.42</v>
      </c>
      <c r="I15" s="10">
        <v>14.63</v>
      </c>
      <c r="J15" s="6">
        <v>15</v>
      </c>
      <c r="K15" s="6">
        <v>19</v>
      </c>
      <c r="L15" s="6">
        <v>43</v>
      </c>
      <c r="M15" s="6">
        <v>43.1</v>
      </c>
      <c r="N15" s="6">
        <v>197</v>
      </c>
      <c r="O15" s="6">
        <v>189</v>
      </c>
      <c r="P15" s="6">
        <v>1.3</v>
      </c>
      <c r="Q15" s="6">
        <v>1.26</v>
      </c>
      <c r="R15" s="6">
        <v>108</v>
      </c>
      <c r="S15" s="6">
        <v>107.1</v>
      </c>
    </row>
    <row r="16" spans="1:19" ht="12.75">
      <c r="A16" s="7" t="s">
        <v>94</v>
      </c>
      <c r="B16" s="7" t="s">
        <v>95</v>
      </c>
      <c r="C16" s="6" t="s">
        <v>46</v>
      </c>
      <c r="D16" s="6">
        <v>22</v>
      </c>
      <c r="E16" s="6">
        <v>65</v>
      </c>
      <c r="F16" s="6">
        <v>138</v>
      </c>
      <c r="G16" s="6">
        <v>15.46</v>
      </c>
      <c r="H16" s="10">
        <v>12.7</v>
      </c>
      <c r="I16" s="10">
        <v>14.22</v>
      </c>
      <c r="J16" s="6">
        <v>18</v>
      </c>
      <c r="K16" s="6">
        <v>20</v>
      </c>
      <c r="L16" s="6">
        <v>40.6</v>
      </c>
      <c r="M16" s="6">
        <v>41.4</v>
      </c>
      <c r="N16" s="6">
        <v>194</v>
      </c>
      <c r="O16" s="6">
        <v>188</v>
      </c>
      <c r="P16" s="6">
        <v>1.28</v>
      </c>
      <c r="Q16" s="6">
        <v>1.2</v>
      </c>
      <c r="R16" s="6">
        <v>89.7</v>
      </c>
      <c r="S16" s="6">
        <v>89.8</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W31"/>
  <sheetViews>
    <sheetView zoomScalePageLayoutView="0" workbookViewId="0" topLeftCell="A1">
      <selection activeCell="P1" sqref="P1:P31"/>
    </sheetView>
  </sheetViews>
  <sheetFormatPr defaultColWidth="9.140625" defaultRowHeight="12.75"/>
  <cols>
    <col min="1" max="1" width="5.140625" style="6" bestFit="1" customWidth="1"/>
    <col min="2" max="2" width="10.57421875" style="0" bestFit="1" customWidth="1"/>
    <col min="3" max="3" width="10.28125" style="0" bestFit="1" customWidth="1"/>
    <col min="4" max="4" width="7.7109375" style="6" bestFit="1" customWidth="1"/>
    <col min="5" max="5" width="4.57421875" style="0" bestFit="1" customWidth="1"/>
    <col min="6" max="6" width="6.8515625" style="0" bestFit="1" customWidth="1"/>
    <col min="7" max="7" width="7.421875" style="0" bestFit="1" customWidth="1"/>
    <col min="8" max="8" width="8.57421875" style="0" bestFit="1" customWidth="1"/>
    <col min="9" max="9" width="5.57421875" style="0" bestFit="1" customWidth="1"/>
    <col min="10" max="10" width="6.8515625" style="0" bestFit="1" customWidth="1"/>
    <col min="11" max="11" width="6.57421875" style="0" bestFit="1" customWidth="1"/>
    <col min="12" max="12" width="8.7109375" style="0" bestFit="1" customWidth="1"/>
    <col min="13" max="13" width="5.8515625" style="0" bestFit="1" customWidth="1"/>
    <col min="14" max="14" width="5.421875" style="0" bestFit="1" customWidth="1"/>
    <col min="15" max="15" width="7.421875" style="0" bestFit="1" customWidth="1"/>
    <col min="16" max="16" width="5.00390625" style="0" bestFit="1" customWidth="1"/>
    <col min="17" max="17" width="6.00390625" style="0" bestFit="1" customWidth="1"/>
    <col min="18" max="19" width="6.140625" style="0" bestFit="1" customWidth="1"/>
    <col min="20" max="21" width="7.28125" style="0" bestFit="1" customWidth="1"/>
    <col min="22" max="23" width="7.28125" style="0" customWidth="1"/>
    <col min="24" max="24" width="3.421875" style="0" bestFit="1" customWidth="1"/>
    <col min="25" max="25" width="4.7109375" style="0" bestFit="1" customWidth="1"/>
    <col min="28" max="28" width="11.7109375" style="0" bestFit="1" customWidth="1"/>
    <col min="30" max="30" width="10.8515625" style="0" bestFit="1" customWidth="1"/>
  </cols>
  <sheetData>
    <row r="1" spans="1:23" ht="12.75">
      <c r="A1" s="12" t="s">
        <v>73</v>
      </c>
      <c r="B1" s="2" t="s">
        <v>9</v>
      </c>
      <c r="C1" s="2" t="s">
        <v>10</v>
      </c>
      <c r="D1" s="1" t="s">
        <v>43</v>
      </c>
      <c r="E1" s="1" t="s">
        <v>0</v>
      </c>
      <c r="F1" s="1" t="s">
        <v>1</v>
      </c>
      <c r="G1" s="1" t="s">
        <v>2</v>
      </c>
      <c r="H1" s="1" t="s">
        <v>3</v>
      </c>
      <c r="I1" s="1" t="s">
        <v>4</v>
      </c>
      <c r="J1" s="1" t="s">
        <v>5</v>
      </c>
      <c r="K1" s="1" t="s">
        <v>44</v>
      </c>
      <c r="L1" s="1" t="s">
        <v>79</v>
      </c>
      <c r="M1" s="3" t="s">
        <v>77</v>
      </c>
      <c r="N1" s="3" t="s">
        <v>78</v>
      </c>
      <c r="O1" s="1" t="s">
        <v>86</v>
      </c>
      <c r="P1" s="1" t="s">
        <v>7</v>
      </c>
      <c r="Q1" s="1" t="s">
        <v>8</v>
      </c>
      <c r="R1" s="12" t="s">
        <v>92</v>
      </c>
      <c r="S1" s="14" t="s">
        <v>93</v>
      </c>
      <c r="T1" s="14" t="s">
        <v>84</v>
      </c>
      <c r="U1" s="14" t="s">
        <v>85</v>
      </c>
      <c r="V1" s="14" t="s">
        <v>90</v>
      </c>
      <c r="W1" s="14" t="s">
        <v>89</v>
      </c>
    </row>
    <row r="2" spans="1:23" ht="12.75">
      <c r="A2" s="6" t="s">
        <v>74</v>
      </c>
      <c r="B2" s="8" t="s">
        <v>47</v>
      </c>
      <c r="C2" s="8" t="s">
        <v>76</v>
      </c>
      <c r="D2" s="9" t="s">
        <v>46</v>
      </c>
      <c r="E2" s="9">
        <v>23</v>
      </c>
      <c r="F2" s="9">
        <v>68</v>
      </c>
      <c r="G2" s="9">
        <v>125</v>
      </c>
      <c r="H2" s="6" t="s">
        <v>13</v>
      </c>
      <c r="I2" s="11">
        <v>11.02</v>
      </c>
      <c r="J2" s="9">
        <v>10.5</v>
      </c>
      <c r="K2" s="15">
        <v>6</v>
      </c>
      <c r="L2" s="9">
        <v>20</v>
      </c>
      <c r="M2" s="9">
        <v>2.98</v>
      </c>
      <c r="N2" s="9">
        <v>52.6</v>
      </c>
      <c r="O2" s="9">
        <v>187</v>
      </c>
      <c r="P2" s="9">
        <v>1.24</v>
      </c>
      <c r="Q2" s="9">
        <v>113.8</v>
      </c>
      <c r="R2" s="5">
        <v>116</v>
      </c>
      <c r="S2" s="5">
        <v>68</v>
      </c>
      <c r="T2" s="5">
        <v>142</v>
      </c>
      <c r="U2" s="5">
        <v>66</v>
      </c>
      <c r="V2" s="5">
        <v>52</v>
      </c>
      <c r="W2" s="5">
        <v>65</v>
      </c>
    </row>
    <row r="3" spans="1:23" ht="12.75">
      <c r="A3" s="6" t="s">
        <v>74</v>
      </c>
      <c r="B3" s="8" t="s">
        <v>48</v>
      </c>
      <c r="C3" s="8" t="s">
        <v>49</v>
      </c>
      <c r="D3" s="9" t="s">
        <v>46</v>
      </c>
      <c r="E3" s="9">
        <v>20</v>
      </c>
      <c r="F3" s="9">
        <v>68</v>
      </c>
      <c r="G3" s="9">
        <v>128</v>
      </c>
      <c r="H3" s="6" t="s">
        <v>13</v>
      </c>
      <c r="I3" s="11">
        <v>12.52</v>
      </c>
      <c r="J3" s="9">
        <v>8</v>
      </c>
      <c r="K3" s="15">
        <v>6</v>
      </c>
      <c r="L3" s="9">
        <v>20</v>
      </c>
      <c r="M3" s="9">
        <v>2.81</v>
      </c>
      <c r="N3" s="9">
        <v>48.4</v>
      </c>
      <c r="O3" s="9">
        <v>183</v>
      </c>
      <c r="P3" s="9">
        <v>1.18</v>
      </c>
      <c r="Q3" s="9">
        <v>88</v>
      </c>
      <c r="R3" s="5">
        <v>120</v>
      </c>
      <c r="S3" s="5">
        <v>58</v>
      </c>
      <c r="T3" s="5">
        <v>120</v>
      </c>
      <c r="U3" s="5">
        <v>85</v>
      </c>
      <c r="V3" s="5">
        <v>48</v>
      </c>
      <c r="W3" s="5">
        <v>69</v>
      </c>
    </row>
    <row r="4" spans="1:23" ht="12.75">
      <c r="A4" s="6" t="s">
        <v>74</v>
      </c>
      <c r="B4" s="8" t="s">
        <v>50</v>
      </c>
      <c r="C4" s="8" t="s">
        <v>51</v>
      </c>
      <c r="D4" s="9" t="s">
        <v>46</v>
      </c>
      <c r="E4" s="9">
        <v>24</v>
      </c>
      <c r="F4" s="9">
        <v>69</v>
      </c>
      <c r="G4" s="9">
        <v>162</v>
      </c>
      <c r="H4" s="6" t="s">
        <v>13</v>
      </c>
      <c r="I4" s="11">
        <v>11.98</v>
      </c>
      <c r="J4" s="9">
        <v>7.4</v>
      </c>
      <c r="K4" s="15">
        <v>6</v>
      </c>
      <c r="L4" s="9">
        <v>17</v>
      </c>
      <c r="M4" s="9">
        <v>2.77</v>
      </c>
      <c r="N4" s="9">
        <v>37.7</v>
      </c>
      <c r="O4" s="9">
        <v>201</v>
      </c>
      <c r="P4" s="9">
        <v>1.24</v>
      </c>
      <c r="Q4" s="9">
        <v>99.5</v>
      </c>
      <c r="R4" s="5">
        <v>110</v>
      </c>
      <c r="S4" s="5">
        <v>71</v>
      </c>
      <c r="T4" s="5">
        <v>112</v>
      </c>
      <c r="U4" s="5">
        <v>75</v>
      </c>
      <c r="V4" s="5">
        <v>63</v>
      </c>
      <c r="W4" s="5">
        <v>74</v>
      </c>
    </row>
    <row r="5" spans="1:23" ht="12.75">
      <c r="A5" s="6" t="s">
        <v>74</v>
      </c>
      <c r="B5" s="8" t="s">
        <v>52</v>
      </c>
      <c r="C5" s="8" t="s">
        <v>53</v>
      </c>
      <c r="D5" s="9" t="s">
        <v>46</v>
      </c>
      <c r="E5" s="9">
        <v>20</v>
      </c>
      <c r="F5" s="9">
        <v>67</v>
      </c>
      <c r="G5" s="9">
        <v>130</v>
      </c>
      <c r="H5" s="6" t="s">
        <v>13</v>
      </c>
      <c r="I5" s="11">
        <v>13.03</v>
      </c>
      <c r="J5" s="9">
        <v>9</v>
      </c>
      <c r="K5" s="15">
        <v>8</v>
      </c>
      <c r="L5" s="9">
        <v>20</v>
      </c>
      <c r="M5" s="9">
        <v>2.69</v>
      </c>
      <c r="N5" s="9">
        <v>45.7</v>
      </c>
      <c r="O5" s="9">
        <v>207</v>
      </c>
      <c r="P5" s="9">
        <v>1.31</v>
      </c>
      <c r="Q5" s="9">
        <v>115.1</v>
      </c>
      <c r="R5" s="5">
        <v>108</v>
      </c>
      <c r="S5" s="5">
        <v>58</v>
      </c>
      <c r="T5" s="5">
        <v>102</v>
      </c>
      <c r="U5" s="5">
        <v>80</v>
      </c>
      <c r="V5" s="5">
        <v>77</v>
      </c>
      <c r="W5" s="5">
        <v>83</v>
      </c>
    </row>
    <row r="6" spans="1:23" ht="12.75">
      <c r="A6" s="6" t="s">
        <v>75</v>
      </c>
      <c r="B6" s="4" t="s">
        <v>11</v>
      </c>
      <c r="C6" s="4" t="s">
        <v>12</v>
      </c>
      <c r="D6" s="5" t="s">
        <v>45</v>
      </c>
      <c r="E6" s="5">
        <v>21</v>
      </c>
      <c r="F6" s="5">
        <v>69</v>
      </c>
      <c r="G6" s="6">
        <v>145</v>
      </c>
      <c r="H6" s="6" t="s">
        <v>13</v>
      </c>
      <c r="I6" s="10">
        <v>13</v>
      </c>
      <c r="J6" s="6">
        <v>8.7</v>
      </c>
      <c r="K6" s="13">
        <v>6</v>
      </c>
      <c r="L6" s="6">
        <v>19</v>
      </c>
      <c r="M6" s="6">
        <v>3.97</v>
      </c>
      <c r="N6" s="6">
        <v>60.4</v>
      </c>
      <c r="O6" s="6">
        <v>191</v>
      </c>
      <c r="P6" s="6">
        <v>1.12</v>
      </c>
      <c r="Q6" s="6">
        <v>108.4</v>
      </c>
      <c r="R6" s="6" t="s">
        <v>82</v>
      </c>
      <c r="S6" s="6" t="s">
        <v>82</v>
      </c>
      <c r="T6" s="6" t="s">
        <v>82</v>
      </c>
      <c r="U6" s="6" t="s">
        <v>82</v>
      </c>
      <c r="V6" s="6" t="s">
        <v>82</v>
      </c>
      <c r="W6" s="6" t="s">
        <v>82</v>
      </c>
    </row>
    <row r="7" spans="1:23" ht="12.75">
      <c r="A7" s="6" t="s">
        <v>74</v>
      </c>
      <c r="B7" s="4" t="s">
        <v>54</v>
      </c>
      <c r="C7" s="4" t="s">
        <v>55</v>
      </c>
      <c r="D7" s="5" t="s">
        <v>46</v>
      </c>
      <c r="E7" s="5">
        <v>20</v>
      </c>
      <c r="F7" s="5">
        <v>69</v>
      </c>
      <c r="G7" s="6">
        <v>150</v>
      </c>
      <c r="H7" s="6" t="s">
        <v>13</v>
      </c>
      <c r="I7" s="10">
        <v>13.5</v>
      </c>
      <c r="J7" s="6">
        <v>8</v>
      </c>
      <c r="K7" s="13">
        <v>8</v>
      </c>
      <c r="L7" s="6">
        <v>20</v>
      </c>
      <c r="M7" s="6">
        <v>3.17</v>
      </c>
      <c r="N7" s="6">
        <v>46.5</v>
      </c>
      <c r="O7" s="6">
        <v>194</v>
      </c>
      <c r="P7" s="6">
        <v>1.27</v>
      </c>
      <c r="Q7" s="6">
        <v>108.9</v>
      </c>
      <c r="R7" s="6">
        <v>112</v>
      </c>
      <c r="S7" s="6">
        <v>72</v>
      </c>
      <c r="T7" s="6">
        <v>118</v>
      </c>
      <c r="U7" s="6">
        <v>78</v>
      </c>
      <c r="V7" s="6">
        <v>51</v>
      </c>
      <c r="W7" s="6">
        <v>62</v>
      </c>
    </row>
    <row r="8" spans="1:23" ht="12.75">
      <c r="A8" s="6" t="s">
        <v>75</v>
      </c>
      <c r="B8" s="4" t="s">
        <v>15</v>
      </c>
      <c r="C8" s="4" t="s">
        <v>16</v>
      </c>
      <c r="D8" s="5" t="s">
        <v>45</v>
      </c>
      <c r="E8" s="5">
        <v>25</v>
      </c>
      <c r="F8" s="5">
        <v>68</v>
      </c>
      <c r="G8" s="6">
        <v>188.25</v>
      </c>
      <c r="H8" s="6" t="s">
        <v>13</v>
      </c>
      <c r="I8" s="10">
        <v>12.12</v>
      </c>
      <c r="J8" s="6">
        <v>8</v>
      </c>
      <c r="K8" s="13">
        <v>6</v>
      </c>
      <c r="L8" s="6">
        <v>19</v>
      </c>
      <c r="M8" s="6">
        <v>4.02</v>
      </c>
      <c r="N8" s="6">
        <v>47</v>
      </c>
      <c r="O8" s="6">
        <v>194</v>
      </c>
      <c r="P8" s="6">
        <v>1.15</v>
      </c>
      <c r="Q8" s="6">
        <v>138.8</v>
      </c>
      <c r="R8" s="6" t="s">
        <v>82</v>
      </c>
      <c r="S8" s="6" t="s">
        <v>82</v>
      </c>
      <c r="T8" s="6" t="s">
        <v>82</v>
      </c>
      <c r="U8" s="6" t="s">
        <v>82</v>
      </c>
      <c r="V8" s="6" t="s">
        <v>82</v>
      </c>
      <c r="W8" s="6" t="s">
        <v>82</v>
      </c>
    </row>
    <row r="9" spans="1:23" ht="12.75">
      <c r="A9" s="6" t="s">
        <v>75</v>
      </c>
      <c r="B9" t="s">
        <v>17</v>
      </c>
      <c r="C9" t="s">
        <v>18</v>
      </c>
      <c r="D9" s="6" t="s">
        <v>45</v>
      </c>
      <c r="E9" s="6">
        <v>26</v>
      </c>
      <c r="F9" s="6">
        <v>68</v>
      </c>
      <c r="G9" s="6">
        <v>152</v>
      </c>
      <c r="H9" s="6" t="s">
        <v>13</v>
      </c>
      <c r="I9" s="10">
        <v>10.98</v>
      </c>
      <c r="J9" s="6">
        <v>10.7</v>
      </c>
      <c r="K9" s="13">
        <v>4</v>
      </c>
      <c r="L9" s="6">
        <v>19</v>
      </c>
      <c r="M9" s="6">
        <v>4.21</v>
      </c>
      <c r="N9" s="6">
        <v>61</v>
      </c>
      <c r="O9" s="6">
        <v>183</v>
      </c>
      <c r="P9" s="6">
        <v>1.11</v>
      </c>
      <c r="Q9" s="6">
        <v>138.8</v>
      </c>
      <c r="R9" s="6" t="s">
        <v>82</v>
      </c>
      <c r="S9" s="6" t="s">
        <v>82</v>
      </c>
      <c r="T9" s="6" t="s">
        <v>82</v>
      </c>
      <c r="U9" s="6" t="s">
        <v>82</v>
      </c>
      <c r="V9" s="6" t="s">
        <v>82</v>
      </c>
      <c r="W9" s="6" t="s">
        <v>82</v>
      </c>
    </row>
    <row r="10" spans="1:23" ht="12.75">
      <c r="A10" s="6" t="s">
        <v>75</v>
      </c>
      <c r="B10" t="s">
        <v>19</v>
      </c>
      <c r="C10" t="s">
        <v>20</v>
      </c>
      <c r="D10" s="6" t="s">
        <v>45</v>
      </c>
      <c r="E10" s="6">
        <v>30</v>
      </c>
      <c r="F10" s="6">
        <v>68</v>
      </c>
      <c r="G10" s="6">
        <v>135</v>
      </c>
      <c r="H10" s="6" t="s">
        <v>13</v>
      </c>
      <c r="I10" s="10">
        <v>11.62</v>
      </c>
      <c r="J10" s="6">
        <v>11</v>
      </c>
      <c r="K10" s="13">
        <v>6</v>
      </c>
      <c r="L10" s="6">
        <v>18</v>
      </c>
      <c r="M10" s="6">
        <v>4.08</v>
      </c>
      <c r="N10" s="6">
        <v>66.6</v>
      </c>
      <c r="O10" s="6">
        <v>185</v>
      </c>
      <c r="P10" s="6">
        <v>1.21</v>
      </c>
      <c r="Q10" s="6">
        <v>130.9</v>
      </c>
      <c r="R10" s="6" t="s">
        <v>82</v>
      </c>
      <c r="S10" s="6" t="s">
        <v>82</v>
      </c>
      <c r="T10" s="6" t="s">
        <v>82</v>
      </c>
      <c r="U10" s="6" t="s">
        <v>82</v>
      </c>
      <c r="V10" s="6" t="s">
        <v>82</v>
      </c>
      <c r="W10" s="6" t="s">
        <v>82</v>
      </c>
    </row>
    <row r="11" spans="1:23" ht="12.75">
      <c r="A11" s="6" t="s">
        <v>75</v>
      </c>
      <c r="B11" s="7" t="s">
        <v>21</v>
      </c>
      <c r="C11" s="7" t="s">
        <v>22</v>
      </c>
      <c r="D11" s="6" t="s">
        <v>45</v>
      </c>
      <c r="E11" s="6">
        <v>22</v>
      </c>
      <c r="F11" s="6">
        <v>70</v>
      </c>
      <c r="G11" s="6">
        <v>161.5</v>
      </c>
      <c r="H11" s="6" t="s">
        <v>13</v>
      </c>
      <c r="I11" s="10">
        <v>11.18</v>
      </c>
      <c r="J11" s="6">
        <v>10.6</v>
      </c>
      <c r="K11" s="13">
        <v>6</v>
      </c>
      <c r="L11" s="6">
        <v>20</v>
      </c>
      <c r="M11" s="6">
        <v>4.5</v>
      </c>
      <c r="N11" s="6">
        <v>61.5</v>
      </c>
      <c r="O11" s="6">
        <v>177</v>
      </c>
      <c r="P11" s="6">
        <v>1.08</v>
      </c>
      <c r="Q11" s="6">
        <v>134.8</v>
      </c>
      <c r="R11" s="6" t="s">
        <v>82</v>
      </c>
      <c r="S11" s="6" t="s">
        <v>82</v>
      </c>
      <c r="T11" s="6" t="s">
        <v>82</v>
      </c>
      <c r="U11" s="6" t="s">
        <v>82</v>
      </c>
      <c r="V11" s="6" t="s">
        <v>82</v>
      </c>
      <c r="W11" s="6" t="s">
        <v>82</v>
      </c>
    </row>
    <row r="12" spans="1:23" ht="12.75">
      <c r="A12" s="6" t="s">
        <v>75</v>
      </c>
      <c r="B12" t="s">
        <v>23</v>
      </c>
      <c r="C12" t="s">
        <v>24</v>
      </c>
      <c r="D12" s="6" t="s">
        <v>45</v>
      </c>
      <c r="E12" s="6">
        <v>26</v>
      </c>
      <c r="F12" s="6">
        <v>68</v>
      </c>
      <c r="G12" s="6">
        <v>142.5</v>
      </c>
      <c r="H12" s="6" t="s">
        <v>13</v>
      </c>
      <c r="I12" s="10">
        <v>13.23</v>
      </c>
      <c r="J12" s="6">
        <v>9.2</v>
      </c>
      <c r="K12" s="13">
        <v>8</v>
      </c>
      <c r="L12" s="6">
        <v>19</v>
      </c>
      <c r="M12" s="6">
        <v>3.59</v>
      </c>
      <c r="N12" s="6">
        <v>55.6</v>
      </c>
      <c r="O12" s="6">
        <v>196</v>
      </c>
      <c r="P12" s="6">
        <v>1.12</v>
      </c>
      <c r="Q12" s="6">
        <v>105.9</v>
      </c>
      <c r="R12" s="6" t="s">
        <v>82</v>
      </c>
      <c r="S12" s="6" t="s">
        <v>82</v>
      </c>
      <c r="T12" s="6" t="s">
        <v>82</v>
      </c>
      <c r="U12" s="6" t="s">
        <v>82</v>
      </c>
      <c r="V12" s="6" t="s">
        <v>82</v>
      </c>
      <c r="W12" s="6" t="s">
        <v>82</v>
      </c>
    </row>
    <row r="13" spans="1:23" ht="12.75">
      <c r="A13" s="6" t="s">
        <v>74</v>
      </c>
      <c r="B13" s="7" t="s">
        <v>56</v>
      </c>
      <c r="C13" s="7" t="s">
        <v>57</v>
      </c>
      <c r="D13" s="6" t="s">
        <v>46</v>
      </c>
      <c r="E13" s="6">
        <v>20</v>
      </c>
      <c r="F13" s="6">
        <v>63</v>
      </c>
      <c r="G13" s="6">
        <v>125</v>
      </c>
      <c r="H13" s="6" t="s">
        <v>13</v>
      </c>
      <c r="I13" s="10">
        <v>14.18</v>
      </c>
      <c r="J13" s="6">
        <v>7.5</v>
      </c>
      <c r="K13" s="13">
        <v>8</v>
      </c>
      <c r="L13" s="6">
        <v>20</v>
      </c>
      <c r="M13" s="6">
        <v>2.58</v>
      </c>
      <c r="N13" s="6">
        <v>45.6</v>
      </c>
      <c r="O13" s="6">
        <v>201</v>
      </c>
      <c r="P13" s="6">
        <v>1.3</v>
      </c>
      <c r="Q13" s="6">
        <v>98.4</v>
      </c>
      <c r="R13" s="6">
        <v>112</v>
      </c>
      <c r="S13" s="6">
        <v>58</v>
      </c>
      <c r="T13" s="6">
        <v>110</v>
      </c>
      <c r="U13" s="6">
        <v>72</v>
      </c>
      <c r="V13" s="6">
        <v>67</v>
      </c>
      <c r="W13" s="6">
        <v>73</v>
      </c>
    </row>
    <row r="14" spans="1:23" ht="12.75">
      <c r="A14" s="6" t="s">
        <v>75</v>
      </c>
      <c r="B14" t="s">
        <v>25</v>
      </c>
      <c r="C14" t="s">
        <v>26</v>
      </c>
      <c r="D14" s="6" t="s">
        <v>45</v>
      </c>
      <c r="E14" s="6">
        <v>18</v>
      </c>
      <c r="F14" s="6">
        <v>73</v>
      </c>
      <c r="G14" s="6">
        <v>172.5</v>
      </c>
      <c r="H14" s="6" t="s">
        <v>13</v>
      </c>
      <c r="I14" s="10">
        <v>12.12</v>
      </c>
      <c r="J14" s="6">
        <v>11.3</v>
      </c>
      <c r="K14" s="13">
        <v>6</v>
      </c>
      <c r="L14" s="6">
        <v>20</v>
      </c>
      <c r="M14" s="6">
        <v>5.44</v>
      </c>
      <c r="N14" s="6">
        <v>69.5</v>
      </c>
      <c r="O14" s="6">
        <v>201</v>
      </c>
      <c r="P14" s="6">
        <v>1.15</v>
      </c>
      <c r="Q14" s="6">
        <v>180.6</v>
      </c>
      <c r="R14" s="6" t="s">
        <v>82</v>
      </c>
      <c r="S14" s="6" t="s">
        <v>82</v>
      </c>
      <c r="T14" s="6" t="s">
        <v>82</v>
      </c>
      <c r="U14" s="6" t="s">
        <v>82</v>
      </c>
      <c r="V14" s="6" t="s">
        <v>82</v>
      </c>
      <c r="W14" s="6" t="s">
        <v>82</v>
      </c>
    </row>
    <row r="15" spans="1:23" ht="12.75">
      <c r="A15" s="6" t="s">
        <v>75</v>
      </c>
      <c r="B15" s="7" t="s">
        <v>27</v>
      </c>
      <c r="C15" s="7" t="s">
        <v>28</v>
      </c>
      <c r="D15" s="6" t="s">
        <v>45</v>
      </c>
      <c r="E15" s="6">
        <v>45</v>
      </c>
      <c r="F15" s="6">
        <v>70</v>
      </c>
      <c r="G15" s="6">
        <v>152</v>
      </c>
      <c r="H15" s="6" t="s">
        <v>13</v>
      </c>
      <c r="I15" s="10">
        <v>12.28</v>
      </c>
      <c r="J15" s="6">
        <v>8.3</v>
      </c>
      <c r="K15" s="13">
        <v>6</v>
      </c>
      <c r="L15" s="6">
        <v>18</v>
      </c>
      <c r="M15" s="6">
        <v>3.51</v>
      </c>
      <c r="N15" s="6">
        <v>50.9</v>
      </c>
      <c r="O15" s="6">
        <v>153</v>
      </c>
      <c r="P15" s="6">
        <v>1.17</v>
      </c>
      <c r="Q15" s="6">
        <v>128.1</v>
      </c>
      <c r="R15" s="6" t="s">
        <v>82</v>
      </c>
      <c r="S15" s="6" t="s">
        <v>82</v>
      </c>
      <c r="T15" s="6" t="s">
        <v>82</v>
      </c>
      <c r="U15" s="6" t="s">
        <v>82</v>
      </c>
      <c r="V15" s="6" t="s">
        <v>82</v>
      </c>
      <c r="W15" s="6" t="s">
        <v>82</v>
      </c>
    </row>
    <row r="16" spans="1:23" ht="12.75">
      <c r="A16" s="6" t="s">
        <v>74</v>
      </c>
      <c r="B16" s="7" t="s">
        <v>58</v>
      </c>
      <c r="C16" s="7" t="s">
        <v>59</v>
      </c>
      <c r="D16" s="6" t="s">
        <v>46</v>
      </c>
      <c r="E16" s="6">
        <v>24</v>
      </c>
      <c r="F16" s="6">
        <v>70</v>
      </c>
      <c r="G16" s="6">
        <v>166.25</v>
      </c>
      <c r="H16" s="6" t="s">
        <v>13</v>
      </c>
      <c r="I16" s="10">
        <v>10.23</v>
      </c>
      <c r="J16" s="6">
        <v>7.2</v>
      </c>
      <c r="K16" s="13">
        <v>4</v>
      </c>
      <c r="L16" s="6">
        <v>19</v>
      </c>
      <c r="M16" s="6">
        <v>2.73</v>
      </c>
      <c r="N16" s="6">
        <v>36.2</v>
      </c>
      <c r="O16" s="6">
        <v>190</v>
      </c>
      <c r="P16" s="6">
        <v>1.12</v>
      </c>
      <c r="Q16" s="6">
        <v>89.1</v>
      </c>
      <c r="R16" s="6">
        <v>110</v>
      </c>
      <c r="S16" s="6">
        <v>64</v>
      </c>
      <c r="T16" s="6">
        <v>108</v>
      </c>
      <c r="U16" s="6">
        <v>76</v>
      </c>
      <c r="V16" s="6">
        <v>66</v>
      </c>
      <c r="W16" s="6">
        <v>94</v>
      </c>
    </row>
    <row r="17" spans="1:23" ht="12.75">
      <c r="A17" s="6" t="s">
        <v>74</v>
      </c>
      <c r="B17" s="7" t="s">
        <v>60</v>
      </c>
      <c r="C17" s="7" t="s">
        <v>61</v>
      </c>
      <c r="D17" s="6" t="s">
        <v>46</v>
      </c>
      <c r="E17" s="6">
        <v>22</v>
      </c>
      <c r="F17" s="6">
        <v>65</v>
      </c>
      <c r="G17" s="6">
        <v>127.8</v>
      </c>
      <c r="H17" s="6" t="s">
        <v>13</v>
      </c>
      <c r="I17" s="10">
        <v>12.68</v>
      </c>
      <c r="J17" s="6">
        <v>8.3</v>
      </c>
      <c r="K17" s="13">
        <v>6</v>
      </c>
      <c r="L17" s="6">
        <v>17</v>
      </c>
      <c r="M17" s="6">
        <v>2.48</v>
      </c>
      <c r="N17" s="6">
        <v>43.1</v>
      </c>
      <c r="O17" s="6">
        <v>189</v>
      </c>
      <c r="P17" s="6">
        <v>1.34</v>
      </c>
      <c r="Q17" s="6">
        <v>103.4</v>
      </c>
      <c r="R17" s="6">
        <v>114</v>
      </c>
      <c r="S17" s="6">
        <v>58</v>
      </c>
      <c r="T17" s="6">
        <v>114</v>
      </c>
      <c r="U17" s="6">
        <v>84</v>
      </c>
      <c r="V17" s="6">
        <v>50</v>
      </c>
      <c r="W17" s="6">
        <v>68</v>
      </c>
    </row>
    <row r="18" spans="1:23" ht="12.75">
      <c r="A18" s="6" t="s">
        <v>75</v>
      </c>
      <c r="B18" s="7" t="s">
        <v>29</v>
      </c>
      <c r="C18" s="7" t="s">
        <v>30</v>
      </c>
      <c r="D18" s="6" t="s">
        <v>45</v>
      </c>
      <c r="E18" s="6">
        <v>23</v>
      </c>
      <c r="F18" s="6">
        <v>75</v>
      </c>
      <c r="G18" s="6">
        <v>200</v>
      </c>
      <c r="H18" s="6" t="s">
        <v>13</v>
      </c>
      <c r="I18" s="10">
        <v>11.97</v>
      </c>
      <c r="J18" s="6">
        <v>8.8</v>
      </c>
      <c r="K18" s="13">
        <v>6</v>
      </c>
      <c r="L18" s="6">
        <v>20</v>
      </c>
      <c r="M18" s="6">
        <v>5.04</v>
      </c>
      <c r="N18" s="6">
        <v>55.6</v>
      </c>
      <c r="O18" s="6">
        <v>191</v>
      </c>
      <c r="P18" s="6">
        <v>1.12</v>
      </c>
      <c r="Q18" s="6">
        <v>135</v>
      </c>
      <c r="R18" s="6" t="s">
        <v>82</v>
      </c>
      <c r="S18" s="6" t="s">
        <v>82</v>
      </c>
      <c r="T18" s="6" t="s">
        <v>82</v>
      </c>
      <c r="U18" s="6" t="s">
        <v>82</v>
      </c>
      <c r="V18" s="6" t="s">
        <v>82</v>
      </c>
      <c r="W18" s="6" t="s">
        <v>82</v>
      </c>
    </row>
    <row r="19" spans="1:23" ht="12.75">
      <c r="A19" s="6" t="s">
        <v>74</v>
      </c>
      <c r="B19" s="7" t="s">
        <v>62</v>
      </c>
      <c r="C19" s="7" t="s">
        <v>63</v>
      </c>
      <c r="D19" s="6" t="s">
        <v>46</v>
      </c>
      <c r="E19" s="6">
        <v>21</v>
      </c>
      <c r="F19" s="6">
        <v>69</v>
      </c>
      <c r="G19" s="6">
        <v>151.75</v>
      </c>
      <c r="H19" s="6" t="s">
        <v>13</v>
      </c>
      <c r="I19" s="10">
        <v>11.38</v>
      </c>
      <c r="J19" s="6">
        <v>8.5</v>
      </c>
      <c r="K19" s="13">
        <v>6</v>
      </c>
      <c r="L19" s="6">
        <v>17</v>
      </c>
      <c r="M19" s="6">
        <v>2.77</v>
      </c>
      <c r="N19" s="6">
        <v>40.3</v>
      </c>
      <c r="O19" s="6">
        <v>189</v>
      </c>
      <c r="P19" s="6">
        <v>1.16</v>
      </c>
      <c r="Q19" s="6">
        <v>74.4</v>
      </c>
      <c r="R19" s="6">
        <v>112</v>
      </c>
      <c r="S19" s="6">
        <v>80</v>
      </c>
      <c r="T19" s="6">
        <v>106</v>
      </c>
      <c r="U19" s="6">
        <v>84</v>
      </c>
      <c r="V19" s="6">
        <v>74</v>
      </c>
      <c r="W19" s="6">
        <v>95</v>
      </c>
    </row>
    <row r="20" spans="1:23" ht="12.75">
      <c r="A20" s="6" t="s">
        <v>75</v>
      </c>
      <c r="B20" s="7" t="s">
        <v>31</v>
      </c>
      <c r="C20" s="7" t="s">
        <v>32</v>
      </c>
      <c r="D20" s="6" t="s">
        <v>45</v>
      </c>
      <c r="E20" s="6">
        <v>23</v>
      </c>
      <c r="F20" s="6">
        <v>67.5</v>
      </c>
      <c r="G20" s="6">
        <v>133</v>
      </c>
      <c r="H20" s="6" t="s">
        <v>13</v>
      </c>
      <c r="I20" s="10">
        <v>10.3</v>
      </c>
      <c r="J20" s="6">
        <v>10.9</v>
      </c>
      <c r="K20" s="13">
        <v>4</v>
      </c>
      <c r="L20" s="6">
        <v>18</v>
      </c>
      <c r="M20" s="6">
        <v>3.71</v>
      </c>
      <c r="N20" s="6">
        <v>61.5</v>
      </c>
      <c r="O20" s="6">
        <v>200</v>
      </c>
      <c r="P20" s="6">
        <v>1.22</v>
      </c>
      <c r="Q20" s="6">
        <v>147</v>
      </c>
      <c r="R20" s="6" t="s">
        <v>82</v>
      </c>
      <c r="S20" s="6" t="s">
        <v>82</v>
      </c>
      <c r="T20" s="6" t="s">
        <v>82</v>
      </c>
      <c r="U20" s="6" t="s">
        <v>82</v>
      </c>
      <c r="V20" s="6" t="s">
        <v>82</v>
      </c>
      <c r="W20" s="6" t="s">
        <v>82</v>
      </c>
    </row>
    <row r="21" spans="1:23" ht="12.75">
      <c r="A21" s="6" t="s">
        <v>74</v>
      </c>
      <c r="B21" s="7" t="s">
        <v>83</v>
      </c>
      <c r="C21" s="7" t="s">
        <v>64</v>
      </c>
      <c r="D21" s="6" t="s">
        <v>46</v>
      </c>
      <c r="E21" s="6">
        <v>20</v>
      </c>
      <c r="F21" s="6">
        <v>66</v>
      </c>
      <c r="G21" s="6">
        <v>133</v>
      </c>
      <c r="H21" s="6" t="s">
        <v>13</v>
      </c>
      <c r="I21" s="10">
        <v>15.12</v>
      </c>
      <c r="J21" s="6">
        <v>7</v>
      </c>
      <c r="K21" s="13">
        <v>10</v>
      </c>
      <c r="L21" s="6">
        <v>20</v>
      </c>
      <c r="M21" s="6">
        <v>2.57</v>
      </c>
      <c r="N21" s="6">
        <v>42.6</v>
      </c>
      <c r="O21" s="6">
        <v>199</v>
      </c>
      <c r="P21" s="6">
        <v>1.33</v>
      </c>
      <c r="Q21" s="6">
        <v>103.7</v>
      </c>
      <c r="R21" s="6">
        <v>104</v>
      </c>
      <c r="S21" s="6">
        <v>66</v>
      </c>
      <c r="T21" s="6">
        <v>108</v>
      </c>
      <c r="U21" s="6">
        <v>66</v>
      </c>
      <c r="V21" s="6">
        <v>54</v>
      </c>
      <c r="W21" s="6">
        <v>84</v>
      </c>
    </row>
    <row r="22" spans="1:23" ht="12.75">
      <c r="A22" s="6" t="s">
        <v>74</v>
      </c>
      <c r="B22" s="7" t="s">
        <v>65</v>
      </c>
      <c r="C22" s="7" t="s">
        <v>66</v>
      </c>
      <c r="D22" s="6" t="s">
        <v>46</v>
      </c>
      <c r="E22" s="6">
        <v>22</v>
      </c>
      <c r="F22" s="6">
        <v>68</v>
      </c>
      <c r="G22" s="6">
        <v>134</v>
      </c>
      <c r="H22" s="6" t="s">
        <v>13</v>
      </c>
      <c r="I22" s="10">
        <v>14.23</v>
      </c>
      <c r="J22" s="6">
        <v>6.7</v>
      </c>
      <c r="K22" s="13">
        <v>8</v>
      </c>
      <c r="L22" s="6">
        <v>17</v>
      </c>
      <c r="M22" s="6">
        <v>2.26</v>
      </c>
      <c r="N22" s="6">
        <v>37.1</v>
      </c>
      <c r="O22" s="6">
        <v>197</v>
      </c>
      <c r="P22" s="6">
        <v>1.21</v>
      </c>
      <c r="Q22" s="6">
        <v>89.7</v>
      </c>
      <c r="R22" s="6">
        <v>112</v>
      </c>
      <c r="S22" s="6">
        <v>80</v>
      </c>
      <c r="T22" s="6">
        <v>128</v>
      </c>
      <c r="U22" s="6">
        <v>84</v>
      </c>
      <c r="V22" s="6">
        <v>75</v>
      </c>
      <c r="W22" s="6">
        <v>77</v>
      </c>
    </row>
    <row r="23" spans="1:23" ht="12.75">
      <c r="A23" s="6" t="s">
        <v>75</v>
      </c>
      <c r="B23" s="7" t="s">
        <v>33</v>
      </c>
      <c r="C23" s="7" t="s">
        <v>34</v>
      </c>
      <c r="D23" s="6" t="s">
        <v>45</v>
      </c>
      <c r="E23" s="6">
        <v>25</v>
      </c>
      <c r="F23" s="6">
        <v>71</v>
      </c>
      <c r="G23" s="6">
        <v>140.5</v>
      </c>
      <c r="H23" s="6" t="s">
        <v>13</v>
      </c>
      <c r="I23" s="10">
        <v>11.72</v>
      </c>
      <c r="J23" s="6">
        <v>11.7</v>
      </c>
      <c r="K23" s="13">
        <v>6</v>
      </c>
      <c r="L23" s="6">
        <v>20</v>
      </c>
      <c r="M23" s="6">
        <v>4.61</v>
      </c>
      <c r="N23" s="6">
        <v>72.3</v>
      </c>
      <c r="O23" s="6">
        <v>194</v>
      </c>
      <c r="P23" s="6">
        <v>1.09</v>
      </c>
      <c r="Q23" s="6">
        <v>149.7</v>
      </c>
      <c r="R23" s="6" t="s">
        <v>82</v>
      </c>
      <c r="S23" s="6" t="s">
        <v>82</v>
      </c>
      <c r="T23" s="6" t="s">
        <v>82</v>
      </c>
      <c r="U23" s="6" t="s">
        <v>82</v>
      </c>
      <c r="V23" s="6" t="s">
        <v>82</v>
      </c>
      <c r="W23" s="6" t="s">
        <v>82</v>
      </c>
    </row>
    <row r="24" spans="1:23" ht="12.75">
      <c r="A24" s="6" t="s">
        <v>74</v>
      </c>
      <c r="B24" s="7" t="s">
        <v>67</v>
      </c>
      <c r="C24" s="7" t="s">
        <v>68</v>
      </c>
      <c r="D24" s="6" t="s">
        <v>46</v>
      </c>
      <c r="E24" s="6">
        <v>18</v>
      </c>
      <c r="F24" s="6">
        <v>65.5</v>
      </c>
      <c r="G24" s="6">
        <v>131</v>
      </c>
      <c r="H24" s="6" t="s">
        <v>13</v>
      </c>
      <c r="I24" s="10">
        <v>13.48</v>
      </c>
      <c r="J24" s="6">
        <v>7.2</v>
      </c>
      <c r="K24" s="13">
        <v>8</v>
      </c>
      <c r="L24" s="6">
        <v>20</v>
      </c>
      <c r="M24" s="6">
        <v>2.79</v>
      </c>
      <c r="N24" s="6">
        <v>46.9</v>
      </c>
      <c r="O24" s="6">
        <v>196</v>
      </c>
      <c r="P24" s="6">
        <v>1.28</v>
      </c>
      <c r="Q24" s="6">
        <v>102.2</v>
      </c>
      <c r="R24" s="6">
        <v>94</v>
      </c>
      <c r="S24" s="6">
        <v>50</v>
      </c>
      <c r="T24" s="6">
        <v>94</v>
      </c>
      <c r="U24" s="6">
        <v>58</v>
      </c>
      <c r="V24" s="6">
        <v>62</v>
      </c>
      <c r="W24" s="6">
        <v>75</v>
      </c>
    </row>
    <row r="25" spans="1:23" ht="12.75">
      <c r="A25" s="6" t="s">
        <v>75</v>
      </c>
      <c r="B25" s="7" t="s">
        <v>35</v>
      </c>
      <c r="C25" s="7" t="s">
        <v>36</v>
      </c>
      <c r="D25" s="6" t="s">
        <v>45</v>
      </c>
      <c r="E25" s="6">
        <v>19</v>
      </c>
      <c r="F25" s="6">
        <v>69</v>
      </c>
      <c r="G25" s="6">
        <v>140</v>
      </c>
      <c r="H25" s="6" t="s">
        <v>13</v>
      </c>
      <c r="I25" s="10">
        <v>11</v>
      </c>
      <c r="J25" s="6">
        <v>11.8</v>
      </c>
      <c r="K25" s="13">
        <v>4</v>
      </c>
      <c r="L25" s="6">
        <v>18</v>
      </c>
      <c r="M25" s="6">
        <v>4.55</v>
      </c>
      <c r="N25" s="6">
        <v>71.7</v>
      </c>
      <c r="O25" s="6">
        <v>197</v>
      </c>
      <c r="P25" s="6">
        <v>1.16</v>
      </c>
      <c r="Q25" s="6">
        <v>142.9</v>
      </c>
      <c r="R25" s="6" t="s">
        <v>82</v>
      </c>
      <c r="S25" s="6" t="s">
        <v>82</v>
      </c>
      <c r="T25" s="6" t="s">
        <v>82</v>
      </c>
      <c r="U25" s="6" t="s">
        <v>82</v>
      </c>
      <c r="V25" s="6" t="s">
        <v>82</v>
      </c>
      <c r="W25" s="6" t="s">
        <v>82</v>
      </c>
    </row>
    <row r="26" spans="1:23" ht="12.75">
      <c r="A26" s="6" t="s">
        <v>74</v>
      </c>
      <c r="B26" s="7" t="s">
        <v>69</v>
      </c>
      <c r="C26" s="7" t="s">
        <v>70</v>
      </c>
      <c r="D26" s="6" t="s">
        <v>46</v>
      </c>
      <c r="E26" s="6">
        <v>18</v>
      </c>
      <c r="F26" s="6">
        <v>69</v>
      </c>
      <c r="G26" s="6">
        <v>144</v>
      </c>
      <c r="H26" s="6" t="s">
        <v>13</v>
      </c>
      <c r="I26" s="10">
        <v>13.85</v>
      </c>
      <c r="J26" s="6">
        <v>7.3</v>
      </c>
      <c r="K26" s="13">
        <v>8</v>
      </c>
      <c r="L26" s="6">
        <v>18</v>
      </c>
      <c r="M26" s="6">
        <v>2.53</v>
      </c>
      <c r="N26" s="6">
        <v>38.7</v>
      </c>
      <c r="O26" s="6">
        <v>202</v>
      </c>
      <c r="P26" s="6">
        <v>1.33</v>
      </c>
      <c r="Q26" s="6">
        <v>109.4</v>
      </c>
      <c r="R26" s="6">
        <v>118</v>
      </c>
      <c r="S26" s="6">
        <v>74</v>
      </c>
      <c r="T26" s="6">
        <v>118</v>
      </c>
      <c r="U26" s="6">
        <v>78</v>
      </c>
      <c r="V26" s="6">
        <v>68</v>
      </c>
      <c r="W26" s="6">
        <v>82</v>
      </c>
    </row>
    <row r="27" spans="1:23" ht="12.75">
      <c r="A27" s="6" t="s">
        <v>75</v>
      </c>
      <c r="B27" s="7" t="s">
        <v>37</v>
      </c>
      <c r="C27" s="7" t="s">
        <v>38</v>
      </c>
      <c r="D27" s="6" t="s">
        <v>45</v>
      </c>
      <c r="E27" s="6">
        <v>24</v>
      </c>
      <c r="F27" s="6">
        <v>71</v>
      </c>
      <c r="G27" s="6">
        <v>193</v>
      </c>
      <c r="H27" s="6" t="s">
        <v>13</v>
      </c>
      <c r="I27" s="10">
        <v>12.7</v>
      </c>
      <c r="J27" s="6">
        <v>7.5</v>
      </c>
      <c r="K27" s="13">
        <v>6</v>
      </c>
      <c r="L27" s="6">
        <v>17</v>
      </c>
      <c r="M27" s="6">
        <v>3.82</v>
      </c>
      <c r="N27" s="6">
        <v>43.7</v>
      </c>
      <c r="O27" s="6">
        <v>189</v>
      </c>
      <c r="P27" s="6">
        <v>1.23</v>
      </c>
      <c r="Q27" s="6">
        <v>135.7</v>
      </c>
      <c r="R27" s="6" t="s">
        <v>82</v>
      </c>
      <c r="S27" s="6" t="s">
        <v>82</v>
      </c>
      <c r="T27" s="6" t="s">
        <v>82</v>
      </c>
      <c r="U27" s="6" t="s">
        <v>82</v>
      </c>
      <c r="V27" s="6" t="s">
        <v>82</v>
      </c>
      <c r="W27" s="6" t="s">
        <v>82</v>
      </c>
    </row>
    <row r="28" spans="1:23" ht="12.75">
      <c r="A28" s="6" t="s">
        <v>75</v>
      </c>
      <c r="B28" s="7" t="s">
        <v>39</v>
      </c>
      <c r="C28" s="7" t="s">
        <v>40</v>
      </c>
      <c r="D28" s="6" t="s">
        <v>45</v>
      </c>
      <c r="E28" s="6">
        <v>22</v>
      </c>
      <c r="F28" s="6">
        <v>69.5</v>
      </c>
      <c r="G28" s="6">
        <v>151.5</v>
      </c>
      <c r="H28" s="6" t="s">
        <v>13</v>
      </c>
      <c r="I28" s="10">
        <v>13</v>
      </c>
      <c r="J28" s="6">
        <v>10.7</v>
      </c>
      <c r="K28" s="13">
        <v>6</v>
      </c>
      <c r="L28" s="6">
        <v>20</v>
      </c>
      <c r="M28" s="6">
        <v>4.37</v>
      </c>
      <c r="N28" s="6">
        <v>63.7</v>
      </c>
      <c r="O28" s="6">
        <v>196</v>
      </c>
      <c r="P28" s="6">
        <v>1.15</v>
      </c>
      <c r="Q28" s="6">
        <v>131.6</v>
      </c>
      <c r="R28" s="6" t="s">
        <v>82</v>
      </c>
      <c r="S28" s="6" t="s">
        <v>82</v>
      </c>
      <c r="T28" s="6" t="s">
        <v>82</v>
      </c>
      <c r="U28" s="6" t="s">
        <v>82</v>
      </c>
      <c r="V28" s="6" t="s">
        <v>82</v>
      </c>
      <c r="W28" s="6" t="s">
        <v>82</v>
      </c>
    </row>
    <row r="29" spans="1:23" ht="12.75">
      <c r="A29" s="6" t="s">
        <v>74</v>
      </c>
      <c r="B29" s="7" t="s">
        <v>71</v>
      </c>
      <c r="C29" s="7" t="s">
        <v>72</v>
      </c>
      <c r="D29" s="6" t="s">
        <v>46</v>
      </c>
      <c r="E29" s="6">
        <v>18</v>
      </c>
      <c r="F29" s="6">
        <v>69</v>
      </c>
      <c r="G29" s="6">
        <v>140</v>
      </c>
      <c r="H29" s="6" t="s">
        <v>13</v>
      </c>
      <c r="I29" s="10">
        <v>14.63</v>
      </c>
      <c r="J29" s="6">
        <v>7.2</v>
      </c>
      <c r="K29" s="13">
        <v>8</v>
      </c>
      <c r="L29" s="6">
        <v>19</v>
      </c>
      <c r="M29" s="6">
        <v>2.74</v>
      </c>
      <c r="N29" s="6">
        <v>43.1</v>
      </c>
      <c r="O29" s="6">
        <v>197</v>
      </c>
      <c r="P29" s="6">
        <v>1.26</v>
      </c>
      <c r="Q29" s="6">
        <v>108</v>
      </c>
      <c r="R29" s="6">
        <v>112</v>
      </c>
      <c r="S29" s="6">
        <v>72</v>
      </c>
      <c r="T29" s="6">
        <v>112</v>
      </c>
      <c r="U29" s="6">
        <v>76</v>
      </c>
      <c r="V29" s="6">
        <v>55</v>
      </c>
      <c r="W29" s="6">
        <v>82</v>
      </c>
    </row>
    <row r="30" spans="1:23" ht="12.75">
      <c r="A30" s="6" t="s">
        <v>75</v>
      </c>
      <c r="B30" s="7" t="s">
        <v>41</v>
      </c>
      <c r="C30" s="7" t="s">
        <v>42</v>
      </c>
      <c r="D30" s="6" t="s">
        <v>45</v>
      </c>
      <c r="E30" s="6">
        <v>34</v>
      </c>
      <c r="F30" s="6">
        <v>67.25</v>
      </c>
      <c r="G30" s="6">
        <v>153</v>
      </c>
      <c r="H30" s="6" t="s">
        <v>13</v>
      </c>
      <c r="I30" s="10">
        <v>11.25</v>
      </c>
      <c r="J30" s="6">
        <v>11.3</v>
      </c>
      <c r="K30" s="13">
        <v>6</v>
      </c>
      <c r="L30" s="6">
        <v>19</v>
      </c>
      <c r="M30" s="6">
        <v>4.05</v>
      </c>
      <c r="N30" s="6">
        <v>58.3</v>
      </c>
      <c r="O30" s="6">
        <v>190</v>
      </c>
      <c r="P30" s="6">
        <v>1.21</v>
      </c>
      <c r="Q30" s="6">
        <v>119.9</v>
      </c>
      <c r="R30" s="6" t="s">
        <v>82</v>
      </c>
      <c r="S30" s="6" t="s">
        <v>82</v>
      </c>
      <c r="T30" s="6" t="s">
        <v>82</v>
      </c>
      <c r="U30" s="6" t="s">
        <v>82</v>
      </c>
      <c r="V30" s="6" t="s">
        <v>82</v>
      </c>
      <c r="W30" s="6" t="s">
        <v>82</v>
      </c>
    </row>
    <row r="31" spans="1:23" s="6" customFormat="1" ht="12.75">
      <c r="A31" s="6" t="s">
        <v>96</v>
      </c>
      <c r="B31" s="6" t="s">
        <v>94</v>
      </c>
      <c r="C31" s="6" t="s">
        <v>95</v>
      </c>
      <c r="D31" s="6" t="s">
        <v>46</v>
      </c>
      <c r="E31" s="6">
        <v>22</v>
      </c>
      <c r="F31" s="6">
        <v>65</v>
      </c>
      <c r="G31" s="6">
        <v>138</v>
      </c>
      <c r="H31" s="6" t="s">
        <v>13</v>
      </c>
      <c r="I31" s="10">
        <v>14.22</v>
      </c>
      <c r="J31" s="6">
        <v>6.8</v>
      </c>
      <c r="K31" s="6">
        <v>8</v>
      </c>
      <c r="L31" s="6">
        <v>20</v>
      </c>
      <c r="M31" s="6">
        <v>2.59</v>
      </c>
      <c r="N31" s="6">
        <v>41.4</v>
      </c>
      <c r="O31" s="6">
        <v>194</v>
      </c>
      <c r="P31" s="10">
        <v>1.2</v>
      </c>
      <c r="Q31" s="6">
        <v>89.7</v>
      </c>
      <c r="R31" s="6">
        <v>102</v>
      </c>
      <c r="S31" s="6">
        <v>72</v>
      </c>
      <c r="T31" s="6">
        <v>104</v>
      </c>
      <c r="U31" s="6">
        <v>78</v>
      </c>
      <c r="V31" s="6">
        <v>58</v>
      </c>
      <c r="W31" s="6">
        <v>68</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W31"/>
  <sheetViews>
    <sheetView zoomScalePageLayoutView="0" workbookViewId="0" topLeftCell="A1">
      <selection activeCell="P1" sqref="P1:P31"/>
    </sheetView>
  </sheetViews>
  <sheetFormatPr defaultColWidth="9.140625" defaultRowHeight="12.75"/>
  <cols>
    <col min="1" max="1" width="5.140625" style="6" bestFit="1" customWidth="1"/>
    <col min="2" max="2" width="10.57421875" style="0" bestFit="1" customWidth="1"/>
    <col min="3" max="3" width="9.28125" style="0" bestFit="1" customWidth="1"/>
    <col min="4" max="4" width="7.7109375" style="6" bestFit="1" customWidth="1"/>
    <col min="5" max="5" width="4.57421875" style="6" bestFit="1" customWidth="1"/>
    <col min="6" max="6" width="6.8515625" style="6" bestFit="1" customWidth="1"/>
    <col min="7" max="7" width="7.421875" style="0" bestFit="1" customWidth="1"/>
    <col min="8" max="8" width="8.57421875" style="0" bestFit="1" customWidth="1"/>
    <col min="9" max="9" width="5.57421875" style="0" bestFit="1" customWidth="1"/>
    <col min="10" max="10" width="6.8515625" style="0" bestFit="1" customWidth="1"/>
    <col min="11" max="11" width="6.57421875" style="0" bestFit="1" customWidth="1"/>
    <col min="12" max="12" width="5.57421875" style="0" bestFit="1" customWidth="1"/>
    <col min="13" max="13" width="5.8515625" style="0" bestFit="1" customWidth="1"/>
    <col min="14" max="14" width="5.421875" style="0" bestFit="1" customWidth="1"/>
    <col min="15" max="15" width="7.421875" style="0" bestFit="1" customWidth="1"/>
    <col min="16" max="16" width="5.00390625" style="0" bestFit="1" customWidth="1"/>
    <col min="17" max="17" width="6.00390625" style="0" bestFit="1" customWidth="1"/>
    <col min="18" max="19" width="6.140625" style="6" bestFit="1" customWidth="1"/>
    <col min="20" max="21" width="7.28125" style="6" bestFit="1" customWidth="1"/>
    <col min="22" max="22" width="4.8515625" style="6" bestFit="1" customWidth="1"/>
    <col min="23" max="23" width="6.00390625" style="6" bestFit="1" customWidth="1"/>
    <col min="24" max="24" width="4.00390625" style="6" bestFit="1" customWidth="1"/>
    <col min="25" max="25" width="4.7109375" style="6" bestFit="1" customWidth="1"/>
    <col min="26" max="26" width="4.57421875" style="6" bestFit="1" customWidth="1"/>
    <col min="27" max="28" width="7.7109375" style="6" bestFit="1" customWidth="1"/>
    <col min="29" max="29" width="11.7109375" style="6" bestFit="1" customWidth="1"/>
    <col min="30" max="30" width="7.421875" style="6" bestFit="1" customWidth="1"/>
    <col min="31" max="31" width="10.8515625" style="6" bestFit="1" customWidth="1"/>
  </cols>
  <sheetData>
    <row r="1" spans="1:23" ht="13.5" thickBot="1">
      <c r="A1" s="16" t="s">
        <v>73</v>
      </c>
      <c r="B1" s="17" t="s">
        <v>9</v>
      </c>
      <c r="C1" s="17" t="s">
        <v>10</v>
      </c>
      <c r="D1" s="18" t="s">
        <v>43</v>
      </c>
      <c r="E1" s="18" t="s">
        <v>0</v>
      </c>
      <c r="F1" s="18" t="s">
        <v>1</v>
      </c>
      <c r="G1" s="18" t="s">
        <v>2</v>
      </c>
      <c r="H1" s="18" t="s">
        <v>3</v>
      </c>
      <c r="I1" s="18" t="s">
        <v>4</v>
      </c>
      <c r="J1" s="18" t="s">
        <v>5</v>
      </c>
      <c r="K1" s="18" t="s">
        <v>44</v>
      </c>
      <c r="L1" s="18" t="s">
        <v>6</v>
      </c>
      <c r="M1" s="18" t="s">
        <v>77</v>
      </c>
      <c r="N1" s="18" t="s">
        <v>78</v>
      </c>
      <c r="O1" s="18" t="s">
        <v>86</v>
      </c>
      <c r="P1" s="18" t="s">
        <v>7</v>
      </c>
      <c r="Q1" s="18" t="s">
        <v>8</v>
      </c>
      <c r="R1" s="19" t="s">
        <v>92</v>
      </c>
      <c r="S1" s="20" t="s">
        <v>93</v>
      </c>
      <c r="T1" s="20" t="s">
        <v>84</v>
      </c>
      <c r="U1" s="20" t="s">
        <v>85</v>
      </c>
      <c r="V1" s="20" t="s">
        <v>90</v>
      </c>
      <c r="W1" s="21" t="s">
        <v>89</v>
      </c>
    </row>
    <row r="2" spans="1:23" ht="13.5" thickTop="1">
      <c r="A2" s="6" t="s">
        <v>74</v>
      </c>
      <c r="B2" s="8" t="s">
        <v>47</v>
      </c>
      <c r="C2" s="8" t="s">
        <v>76</v>
      </c>
      <c r="D2" s="9" t="s">
        <v>46</v>
      </c>
      <c r="E2" s="9">
        <v>23</v>
      </c>
      <c r="F2" s="9">
        <v>68</v>
      </c>
      <c r="G2" s="9">
        <v>125</v>
      </c>
      <c r="H2" s="9" t="s">
        <v>14</v>
      </c>
      <c r="I2" s="11">
        <v>16.45</v>
      </c>
      <c r="J2" s="9">
        <v>5.6</v>
      </c>
      <c r="K2" s="9">
        <v>20</v>
      </c>
      <c r="L2" s="9">
        <v>20</v>
      </c>
      <c r="M2" s="9">
        <v>3.06</v>
      </c>
      <c r="N2" s="9">
        <v>54</v>
      </c>
      <c r="O2" s="9">
        <v>185</v>
      </c>
      <c r="P2" s="9">
        <v>1.28</v>
      </c>
      <c r="Q2" s="9">
        <v>118.1</v>
      </c>
      <c r="R2" s="6">
        <v>134</v>
      </c>
      <c r="S2" s="6">
        <v>72</v>
      </c>
      <c r="T2" s="6">
        <v>130</v>
      </c>
      <c r="U2" s="6">
        <v>74</v>
      </c>
      <c r="V2" s="6">
        <v>52</v>
      </c>
      <c r="W2" s="6">
        <v>69</v>
      </c>
    </row>
    <row r="3" spans="1:23" ht="12.75">
      <c r="A3" s="6" t="s">
        <v>74</v>
      </c>
      <c r="B3" s="8" t="s">
        <v>48</v>
      </c>
      <c r="C3" s="8" t="s">
        <v>49</v>
      </c>
      <c r="D3" s="9" t="s">
        <v>46</v>
      </c>
      <c r="E3" s="9">
        <v>20</v>
      </c>
      <c r="F3" s="9">
        <v>68</v>
      </c>
      <c r="G3" s="9">
        <v>126</v>
      </c>
      <c r="H3" s="9" t="s">
        <v>14</v>
      </c>
      <c r="I3" s="11">
        <v>13.65</v>
      </c>
      <c r="J3" s="9">
        <v>5</v>
      </c>
      <c r="K3" s="9">
        <v>18</v>
      </c>
      <c r="L3" s="9">
        <v>20</v>
      </c>
      <c r="M3" s="9">
        <v>2.79</v>
      </c>
      <c r="N3" s="9">
        <v>48.8</v>
      </c>
      <c r="O3" s="9">
        <v>192</v>
      </c>
      <c r="P3" s="9">
        <v>1.3</v>
      </c>
      <c r="Q3" s="9">
        <v>102</v>
      </c>
      <c r="R3" s="6">
        <v>118</v>
      </c>
      <c r="S3" s="6">
        <v>70</v>
      </c>
      <c r="T3" s="6">
        <v>116</v>
      </c>
      <c r="U3" s="6">
        <v>78</v>
      </c>
      <c r="V3" s="6">
        <v>73</v>
      </c>
      <c r="W3" s="6">
        <v>85</v>
      </c>
    </row>
    <row r="4" spans="1:23" ht="12.75">
      <c r="A4" s="6" t="s">
        <v>74</v>
      </c>
      <c r="B4" s="8" t="s">
        <v>50</v>
      </c>
      <c r="C4" s="8" t="s">
        <v>51</v>
      </c>
      <c r="D4" s="9" t="s">
        <v>46</v>
      </c>
      <c r="E4" s="9">
        <v>24</v>
      </c>
      <c r="F4" s="9">
        <v>69.5</v>
      </c>
      <c r="G4" s="9">
        <v>163</v>
      </c>
      <c r="H4" s="9" t="s">
        <v>14</v>
      </c>
      <c r="I4" s="11">
        <v>12.22</v>
      </c>
      <c r="J4" s="9">
        <v>5</v>
      </c>
      <c r="K4" s="9">
        <v>18</v>
      </c>
      <c r="L4" s="9">
        <v>15</v>
      </c>
      <c r="M4" s="9">
        <v>2.7</v>
      </c>
      <c r="N4" s="9">
        <v>36.6</v>
      </c>
      <c r="O4" s="9">
        <v>199</v>
      </c>
      <c r="P4" s="9">
        <v>1.38</v>
      </c>
      <c r="Q4" s="9">
        <v>109.4</v>
      </c>
      <c r="R4" s="6">
        <v>124</v>
      </c>
      <c r="S4" s="6">
        <v>62</v>
      </c>
      <c r="T4" s="6">
        <v>118</v>
      </c>
      <c r="U4" s="6">
        <v>66</v>
      </c>
      <c r="V4" s="6">
        <v>77</v>
      </c>
      <c r="W4" s="6">
        <v>75</v>
      </c>
    </row>
    <row r="5" spans="1:23" ht="12.75">
      <c r="A5" s="6" t="s">
        <v>74</v>
      </c>
      <c r="B5" s="8" t="s">
        <v>52</v>
      </c>
      <c r="C5" s="8" t="s">
        <v>53</v>
      </c>
      <c r="D5" s="9" t="s">
        <v>46</v>
      </c>
      <c r="E5" s="9">
        <v>20</v>
      </c>
      <c r="F5" s="9">
        <v>66</v>
      </c>
      <c r="G5" s="9">
        <v>129</v>
      </c>
      <c r="H5" s="9" t="s">
        <v>14</v>
      </c>
      <c r="I5" s="11">
        <v>15.08</v>
      </c>
      <c r="J5" s="9">
        <v>5.6</v>
      </c>
      <c r="K5" s="9">
        <v>20</v>
      </c>
      <c r="L5" s="9">
        <v>19</v>
      </c>
      <c r="M5" s="9">
        <v>2.78</v>
      </c>
      <c r="N5" s="9">
        <v>47.5</v>
      </c>
      <c r="O5" s="9">
        <v>201</v>
      </c>
      <c r="P5" s="9">
        <v>1.28</v>
      </c>
      <c r="Q5" s="9">
        <v>121.3</v>
      </c>
      <c r="R5" s="6">
        <v>98</v>
      </c>
      <c r="S5" s="6">
        <v>56</v>
      </c>
      <c r="T5" s="6">
        <v>94</v>
      </c>
      <c r="U5" s="6">
        <v>70</v>
      </c>
      <c r="V5" s="6">
        <v>74</v>
      </c>
      <c r="W5" s="6">
        <v>97</v>
      </c>
    </row>
    <row r="6" spans="1:23" ht="12.75">
      <c r="A6" s="6" t="s">
        <v>75</v>
      </c>
      <c r="B6" s="4" t="s">
        <v>11</v>
      </c>
      <c r="C6" s="4" t="s">
        <v>12</v>
      </c>
      <c r="D6" s="5" t="s">
        <v>45</v>
      </c>
      <c r="E6" s="5">
        <v>21</v>
      </c>
      <c r="F6" s="5">
        <v>69</v>
      </c>
      <c r="G6" s="6">
        <v>146</v>
      </c>
      <c r="H6" s="6" t="s">
        <v>14</v>
      </c>
      <c r="I6" s="10">
        <v>14.02</v>
      </c>
      <c r="J6" s="6">
        <v>5</v>
      </c>
      <c r="K6" s="6">
        <v>18</v>
      </c>
      <c r="L6" s="6">
        <v>19</v>
      </c>
      <c r="M6" s="6">
        <v>3.8</v>
      </c>
      <c r="N6" s="6">
        <v>57.5</v>
      </c>
      <c r="O6" s="6">
        <v>184</v>
      </c>
      <c r="P6" s="6">
        <v>1.17</v>
      </c>
      <c r="Q6" s="6">
        <v>99</v>
      </c>
      <c r="R6" s="6" t="s">
        <v>82</v>
      </c>
      <c r="S6" s="6" t="s">
        <v>82</v>
      </c>
      <c r="T6" s="6" t="s">
        <v>82</v>
      </c>
      <c r="U6" s="6" t="s">
        <v>82</v>
      </c>
      <c r="V6" s="6" t="s">
        <v>82</v>
      </c>
      <c r="W6" s="6" t="s">
        <v>82</v>
      </c>
    </row>
    <row r="7" spans="1:23" ht="12.75">
      <c r="A7" s="6" t="s">
        <v>74</v>
      </c>
      <c r="B7" s="4" t="s">
        <v>54</v>
      </c>
      <c r="C7" s="4" t="s">
        <v>55</v>
      </c>
      <c r="D7" s="5" t="s">
        <v>46</v>
      </c>
      <c r="E7" s="5">
        <v>20</v>
      </c>
      <c r="F7" s="5">
        <v>69</v>
      </c>
      <c r="G7" s="6">
        <v>149.75</v>
      </c>
      <c r="H7" s="9" t="s">
        <v>14</v>
      </c>
      <c r="I7" s="10">
        <v>13.33</v>
      </c>
      <c r="J7" s="6">
        <v>5</v>
      </c>
      <c r="K7" s="6">
        <v>18</v>
      </c>
      <c r="L7" s="6">
        <v>17</v>
      </c>
      <c r="M7" s="6">
        <v>2.97</v>
      </c>
      <c r="N7" s="6">
        <v>43.7</v>
      </c>
      <c r="O7" s="6">
        <v>189</v>
      </c>
      <c r="P7" s="6">
        <v>1.33</v>
      </c>
      <c r="Q7" s="6">
        <v>113.8</v>
      </c>
      <c r="R7" s="6">
        <v>122</v>
      </c>
      <c r="S7" s="6">
        <v>66</v>
      </c>
      <c r="T7" s="6">
        <v>112</v>
      </c>
      <c r="U7" s="6">
        <v>72</v>
      </c>
      <c r="V7" s="6">
        <v>55</v>
      </c>
      <c r="W7" s="6">
        <v>85</v>
      </c>
    </row>
    <row r="8" spans="1:23" ht="12.75">
      <c r="A8" s="6" t="s">
        <v>75</v>
      </c>
      <c r="B8" s="4" t="s">
        <v>15</v>
      </c>
      <c r="C8" s="4" t="s">
        <v>16</v>
      </c>
      <c r="D8" s="5" t="s">
        <v>45</v>
      </c>
      <c r="E8" s="5">
        <v>25</v>
      </c>
      <c r="F8" s="5">
        <v>68</v>
      </c>
      <c r="G8" s="6">
        <v>188</v>
      </c>
      <c r="H8" s="6" t="s">
        <v>14</v>
      </c>
      <c r="I8" s="10">
        <v>13.07</v>
      </c>
      <c r="J8" s="6">
        <v>5</v>
      </c>
      <c r="K8" s="6">
        <v>18</v>
      </c>
      <c r="L8" s="6">
        <v>19</v>
      </c>
      <c r="M8" s="6">
        <v>4.15</v>
      </c>
      <c r="N8" s="6">
        <v>48.7</v>
      </c>
      <c r="O8" s="6">
        <v>184</v>
      </c>
      <c r="P8" s="6">
        <v>1.25</v>
      </c>
      <c r="Q8" s="6">
        <v>139.7</v>
      </c>
      <c r="R8" s="6" t="s">
        <v>82</v>
      </c>
      <c r="S8" s="6" t="s">
        <v>82</v>
      </c>
      <c r="T8" s="6" t="s">
        <v>82</v>
      </c>
      <c r="U8" s="6" t="s">
        <v>82</v>
      </c>
      <c r="V8" s="6" t="s">
        <v>82</v>
      </c>
      <c r="W8" s="6" t="s">
        <v>82</v>
      </c>
    </row>
    <row r="9" spans="1:23" ht="12.75">
      <c r="A9" s="6" t="s">
        <v>75</v>
      </c>
      <c r="B9" s="7" t="s">
        <v>17</v>
      </c>
      <c r="C9" s="7" t="s">
        <v>18</v>
      </c>
      <c r="D9" s="6" t="s">
        <v>45</v>
      </c>
      <c r="E9" s="6">
        <v>26</v>
      </c>
      <c r="F9" s="6">
        <v>68</v>
      </c>
      <c r="G9" s="6">
        <v>149</v>
      </c>
      <c r="H9" s="6" t="s">
        <v>14</v>
      </c>
      <c r="I9" s="10">
        <v>16.57</v>
      </c>
      <c r="J9" s="6">
        <v>5.5</v>
      </c>
      <c r="K9" s="6">
        <v>20</v>
      </c>
      <c r="L9" s="6">
        <v>19</v>
      </c>
      <c r="M9" s="6">
        <v>4.19</v>
      </c>
      <c r="N9" s="6">
        <v>62</v>
      </c>
      <c r="O9" s="6">
        <v>182</v>
      </c>
      <c r="P9" s="6">
        <v>1.13</v>
      </c>
      <c r="Q9" s="6">
        <v>143.3</v>
      </c>
      <c r="R9" s="6" t="s">
        <v>82</v>
      </c>
      <c r="S9" s="6" t="s">
        <v>82</v>
      </c>
      <c r="T9" s="6" t="s">
        <v>82</v>
      </c>
      <c r="U9" s="6" t="s">
        <v>82</v>
      </c>
      <c r="V9" s="6" t="s">
        <v>82</v>
      </c>
      <c r="W9" s="6" t="s">
        <v>82</v>
      </c>
    </row>
    <row r="10" spans="1:23" ht="12.75">
      <c r="A10" s="6" t="s">
        <v>75</v>
      </c>
      <c r="B10" t="s">
        <v>19</v>
      </c>
      <c r="C10" t="s">
        <v>20</v>
      </c>
      <c r="D10" s="6" t="s">
        <v>45</v>
      </c>
      <c r="E10" s="6">
        <v>30</v>
      </c>
      <c r="F10" s="6">
        <v>68</v>
      </c>
      <c r="G10" s="6">
        <v>134</v>
      </c>
      <c r="H10" s="6" t="s">
        <v>14</v>
      </c>
      <c r="I10" s="10">
        <v>19.05</v>
      </c>
      <c r="J10" s="6">
        <v>6</v>
      </c>
      <c r="K10" s="6">
        <v>22</v>
      </c>
      <c r="L10" s="6">
        <v>19</v>
      </c>
      <c r="M10" s="6">
        <v>4.2</v>
      </c>
      <c r="N10" s="6">
        <v>69</v>
      </c>
      <c r="O10" s="6">
        <v>185</v>
      </c>
      <c r="P10" s="6">
        <v>1.18</v>
      </c>
      <c r="Q10" s="6">
        <v>127.6</v>
      </c>
      <c r="R10" s="6" t="s">
        <v>82</v>
      </c>
      <c r="S10" s="6" t="s">
        <v>82</v>
      </c>
      <c r="T10" s="6" t="s">
        <v>82</v>
      </c>
      <c r="U10" s="6" t="s">
        <v>82</v>
      </c>
      <c r="V10" s="6" t="s">
        <v>82</v>
      </c>
      <c r="W10" s="6" t="s">
        <v>82</v>
      </c>
    </row>
    <row r="11" spans="1:23" ht="12.75">
      <c r="A11" s="6" t="s">
        <v>75</v>
      </c>
      <c r="B11" s="7" t="s">
        <v>21</v>
      </c>
      <c r="C11" s="7" t="s">
        <v>22</v>
      </c>
      <c r="D11" s="6" t="s">
        <v>45</v>
      </c>
      <c r="E11" s="6">
        <v>22</v>
      </c>
      <c r="F11" s="6">
        <v>70</v>
      </c>
      <c r="G11" s="6">
        <v>162.5</v>
      </c>
      <c r="H11" s="6" t="s">
        <v>14</v>
      </c>
      <c r="I11" s="10">
        <v>18.42</v>
      </c>
      <c r="J11" s="6">
        <v>6</v>
      </c>
      <c r="K11" s="6">
        <v>22</v>
      </c>
      <c r="L11" s="6">
        <v>20</v>
      </c>
      <c r="M11" s="6">
        <v>4.77</v>
      </c>
      <c r="N11" s="6">
        <v>64.7</v>
      </c>
      <c r="O11" s="6">
        <v>176</v>
      </c>
      <c r="P11" s="6">
        <v>1.17</v>
      </c>
      <c r="Q11" s="6">
        <v>147.7</v>
      </c>
      <c r="R11" s="6" t="s">
        <v>82</v>
      </c>
      <c r="S11" s="6" t="s">
        <v>82</v>
      </c>
      <c r="T11" s="6" t="s">
        <v>82</v>
      </c>
      <c r="U11" s="6" t="s">
        <v>82</v>
      </c>
      <c r="V11" s="6" t="s">
        <v>82</v>
      </c>
      <c r="W11" s="6" t="s">
        <v>82</v>
      </c>
    </row>
    <row r="12" spans="1:23" ht="12.75">
      <c r="A12" s="6" t="s">
        <v>75</v>
      </c>
      <c r="B12" s="7" t="s">
        <v>23</v>
      </c>
      <c r="C12" s="7" t="s">
        <v>24</v>
      </c>
      <c r="D12" s="6" t="s">
        <v>45</v>
      </c>
      <c r="E12" s="6">
        <v>26</v>
      </c>
      <c r="F12" s="6">
        <v>68</v>
      </c>
      <c r="G12" s="6">
        <v>143</v>
      </c>
      <c r="H12" s="6" t="s">
        <v>14</v>
      </c>
      <c r="I12" s="10">
        <v>15.63</v>
      </c>
      <c r="J12" s="6">
        <v>5.5</v>
      </c>
      <c r="K12" s="6">
        <v>20</v>
      </c>
      <c r="L12" s="6">
        <v>20</v>
      </c>
      <c r="M12" s="6">
        <v>3.5</v>
      </c>
      <c r="N12" s="6">
        <v>54</v>
      </c>
      <c r="O12" s="6">
        <v>196</v>
      </c>
      <c r="P12" s="6">
        <v>1.17</v>
      </c>
      <c r="Q12" s="6">
        <v>120</v>
      </c>
      <c r="R12" s="6" t="s">
        <v>82</v>
      </c>
      <c r="S12" s="6" t="s">
        <v>82</v>
      </c>
      <c r="T12" s="6" t="s">
        <v>82</v>
      </c>
      <c r="U12" s="6" t="s">
        <v>82</v>
      </c>
      <c r="V12" s="6" t="s">
        <v>82</v>
      </c>
      <c r="W12" s="6" t="s">
        <v>82</v>
      </c>
    </row>
    <row r="13" spans="1:23" ht="12.75">
      <c r="A13" s="6" t="s">
        <v>74</v>
      </c>
      <c r="B13" s="7" t="s">
        <v>56</v>
      </c>
      <c r="C13" s="7" t="s">
        <v>57</v>
      </c>
      <c r="D13" s="6" t="s">
        <v>46</v>
      </c>
      <c r="E13" s="6">
        <v>20</v>
      </c>
      <c r="F13" s="6">
        <v>63</v>
      </c>
      <c r="G13" s="6">
        <v>126.5</v>
      </c>
      <c r="H13" s="6" t="s">
        <v>14</v>
      </c>
      <c r="I13" s="10">
        <v>13.38</v>
      </c>
      <c r="J13" s="6">
        <v>5</v>
      </c>
      <c r="K13" s="6">
        <v>18</v>
      </c>
      <c r="L13" s="6">
        <v>15</v>
      </c>
      <c r="M13" s="6">
        <v>2.68</v>
      </c>
      <c r="N13" s="6">
        <v>46.7</v>
      </c>
      <c r="O13" s="6">
        <v>199</v>
      </c>
      <c r="P13" s="6">
        <v>1.34</v>
      </c>
      <c r="Q13" s="6">
        <v>101.2</v>
      </c>
      <c r="R13" s="6">
        <v>110</v>
      </c>
      <c r="S13" s="6">
        <v>66</v>
      </c>
      <c r="T13" s="6">
        <v>120</v>
      </c>
      <c r="U13" s="6">
        <v>74</v>
      </c>
      <c r="V13" s="6">
        <v>59</v>
      </c>
      <c r="W13" s="6">
        <v>64</v>
      </c>
    </row>
    <row r="14" spans="1:23" ht="12.75">
      <c r="A14" s="6" t="s">
        <v>75</v>
      </c>
      <c r="B14" t="s">
        <v>25</v>
      </c>
      <c r="C14" t="s">
        <v>26</v>
      </c>
      <c r="D14" s="6" t="s">
        <v>45</v>
      </c>
      <c r="E14" s="6">
        <v>18</v>
      </c>
      <c r="F14" s="6">
        <v>73</v>
      </c>
      <c r="G14" s="6">
        <v>172.5</v>
      </c>
      <c r="H14" s="6" t="s">
        <v>14</v>
      </c>
      <c r="I14" s="10">
        <v>18.52</v>
      </c>
      <c r="J14" s="6">
        <v>6</v>
      </c>
      <c r="K14" s="6">
        <v>22</v>
      </c>
      <c r="L14" s="6">
        <v>18</v>
      </c>
      <c r="M14" s="6">
        <v>5.49</v>
      </c>
      <c r="N14" s="6">
        <v>70.1</v>
      </c>
      <c r="O14" s="6">
        <v>189</v>
      </c>
      <c r="P14" s="6">
        <v>1.13</v>
      </c>
      <c r="Q14" s="6">
        <v>176.1</v>
      </c>
      <c r="R14" s="6" t="s">
        <v>82</v>
      </c>
      <c r="S14" s="6" t="s">
        <v>82</v>
      </c>
      <c r="T14" s="6" t="s">
        <v>82</v>
      </c>
      <c r="U14" s="6" t="s">
        <v>82</v>
      </c>
      <c r="V14" s="6" t="s">
        <v>82</v>
      </c>
      <c r="W14" s="6" t="s">
        <v>82</v>
      </c>
    </row>
    <row r="15" spans="1:23" ht="12.75">
      <c r="A15" s="6" t="s">
        <v>75</v>
      </c>
      <c r="B15" s="7" t="s">
        <v>27</v>
      </c>
      <c r="C15" s="7" t="s">
        <v>28</v>
      </c>
      <c r="D15" s="6" t="s">
        <v>45</v>
      </c>
      <c r="E15" s="6">
        <v>45</v>
      </c>
      <c r="F15" s="6">
        <v>70</v>
      </c>
      <c r="G15" s="6">
        <v>152</v>
      </c>
      <c r="H15" s="6" t="s">
        <v>14</v>
      </c>
      <c r="I15" s="10">
        <v>14.53</v>
      </c>
      <c r="J15" s="6">
        <v>5</v>
      </c>
      <c r="K15" s="6">
        <v>18</v>
      </c>
      <c r="L15" s="6">
        <v>17</v>
      </c>
      <c r="M15" s="6">
        <v>3.41</v>
      </c>
      <c r="N15" s="6">
        <v>49.4</v>
      </c>
      <c r="O15" s="6">
        <v>152</v>
      </c>
      <c r="P15" s="6">
        <v>1.29</v>
      </c>
      <c r="Q15" s="6">
        <v>135</v>
      </c>
      <c r="R15" s="6" t="s">
        <v>82</v>
      </c>
      <c r="S15" s="6" t="s">
        <v>82</v>
      </c>
      <c r="T15" s="6" t="s">
        <v>82</v>
      </c>
      <c r="U15" s="6" t="s">
        <v>82</v>
      </c>
      <c r="V15" s="6" t="s">
        <v>82</v>
      </c>
      <c r="W15" s="6" t="s">
        <v>82</v>
      </c>
    </row>
    <row r="16" spans="1:23" ht="12.75">
      <c r="A16" s="6" t="s">
        <v>74</v>
      </c>
      <c r="B16" s="7" t="s">
        <v>58</v>
      </c>
      <c r="C16" s="7" t="s">
        <v>59</v>
      </c>
      <c r="D16" s="6" t="s">
        <v>46</v>
      </c>
      <c r="E16" s="6">
        <v>24</v>
      </c>
      <c r="F16" s="6">
        <v>70</v>
      </c>
      <c r="G16" s="6">
        <v>172.5</v>
      </c>
      <c r="H16" s="6" t="s">
        <v>14</v>
      </c>
      <c r="I16" s="10">
        <v>11.78</v>
      </c>
      <c r="J16" s="6">
        <v>4.2</v>
      </c>
      <c r="K16" s="6">
        <v>16</v>
      </c>
      <c r="L16" s="6">
        <v>20</v>
      </c>
      <c r="M16" s="6">
        <v>2.86</v>
      </c>
      <c r="N16" s="6">
        <v>36.5</v>
      </c>
      <c r="O16" s="6">
        <v>183</v>
      </c>
      <c r="P16" s="6">
        <v>1.35</v>
      </c>
      <c r="Q16" s="6">
        <v>104.5</v>
      </c>
      <c r="R16" s="6">
        <v>116</v>
      </c>
      <c r="S16" s="6">
        <v>78</v>
      </c>
      <c r="T16" s="6">
        <v>122</v>
      </c>
      <c r="U16" s="6">
        <v>78</v>
      </c>
      <c r="V16" s="6">
        <v>68</v>
      </c>
      <c r="W16" s="6">
        <v>90</v>
      </c>
    </row>
    <row r="17" spans="1:23" ht="12.75">
      <c r="A17" s="6" t="s">
        <v>74</v>
      </c>
      <c r="B17" s="7" t="s">
        <v>60</v>
      </c>
      <c r="C17" s="7" t="s">
        <v>61</v>
      </c>
      <c r="D17" s="6" t="s">
        <v>46</v>
      </c>
      <c r="E17" s="6">
        <v>22</v>
      </c>
      <c r="F17" s="6">
        <v>65</v>
      </c>
      <c r="G17" s="6">
        <v>125</v>
      </c>
      <c r="H17" s="6" t="s">
        <v>14</v>
      </c>
      <c r="I17" s="10">
        <v>14.53</v>
      </c>
      <c r="J17" s="6">
        <v>5</v>
      </c>
      <c r="K17" s="6">
        <v>18</v>
      </c>
      <c r="L17" s="6">
        <v>17</v>
      </c>
      <c r="M17" s="6">
        <v>2.45</v>
      </c>
      <c r="N17" s="6">
        <v>43.1</v>
      </c>
      <c r="O17" s="6">
        <v>187</v>
      </c>
      <c r="P17" s="6">
        <v>1.37</v>
      </c>
      <c r="Q17" s="6">
        <v>100.6</v>
      </c>
      <c r="R17" s="6">
        <v>106</v>
      </c>
      <c r="S17" s="6">
        <v>70</v>
      </c>
      <c r="T17" s="6">
        <v>104</v>
      </c>
      <c r="U17" s="6">
        <v>76</v>
      </c>
      <c r="V17" s="6">
        <v>58</v>
      </c>
      <c r="W17" s="6">
        <v>84</v>
      </c>
    </row>
    <row r="18" spans="1:23" ht="12.75">
      <c r="A18" s="6" t="s">
        <v>75</v>
      </c>
      <c r="B18" s="7" t="s">
        <v>29</v>
      </c>
      <c r="C18" s="7" t="s">
        <v>30</v>
      </c>
      <c r="D18" s="6" t="s">
        <v>45</v>
      </c>
      <c r="E18" s="6">
        <v>23</v>
      </c>
      <c r="F18" s="6">
        <v>75</v>
      </c>
      <c r="G18" s="6">
        <v>202</v>
      </c>
      <c r="H18" s="6" t="s">
        <v>14</v>
      </c>
      <c r="I18" s="10">
        <v>15.05</v>
      </c>
      <c r="J18" s="6">
        <v>5</v>
      </c>
      <c r="K18" s="6">
        <v>18</v>
      </c>
      <c r="L18" s="6">
        <v>19</v>
      </c>
      <c r="M18" s="6">
        <v>4.89</v>
      </c>
      <c r="N18" s="6">
        <v>53.3</v>
      </c>
      <c r="O18" s="6">
        <v>186</v>
      </c>
      <c r="P18" s="6">
        <v>1.25</v>
      </c>
      <c r="Q18" s="6">
        <v>145.8</v>
      </c>
      <c r="R18" s="6" t="s">
        <v>82</v>
      </c>
      <c r="S18" s="6" t="s">
        <v>82</v>
      </c>
      <c r="T18" s="6" t="s">
        <v>82</v>
      </c>
      <c r="U18" s="6" t="s">
        <v>82</v>
      </c>
      <c r="V18" s="6" t="s">
        <v>82</v>
      </c>
      <c r="W18" s="6" t="s">
        <v>82</v>
      </c>
    </row>
    <row r="19" spans="1:23" ht="12.75">
      <c r="A19" s="6" t="s">
        <v>74</v>
      </c>
      <c r="B19" s="7" t="s">
        <v>62</v>
      </c>
      <c r="C19" s="7" t="s">
        <v>63</v>
      </c>
      <c r="D19" s="6" t="s">
        <v>46</v>
      </c>
      <c r="E19" s="6">
        <v>21</v>
      </c>
      <c r="F19" s="6">
        <v>70.5</v>
      </c>
      <c r="G19" s="6">
        <v>151</v>
      </c>
      <c r="H19" s="6" t="s">
        <v>14</v>
      </c>
      <c r="I19" s="10">
        <v>13.92</v>
      </c>
      <c r="J19" s="6">
        <v>5</v>
      </c>
      <c r="K19" s="6">
        <v>18</v>
      </c>
      <c r="L19" s="6">
        <v>19</v>
      </c>
      <c r="M19" s="6">
        <v>2.75</v>
      </c>
      <c r="N19" s="6">
        <v>40.1</v>
      </c>
      <c r="O19" s="6">
        <v>181</v>
      </c>
      <c r="P19" s="6">
        <v>1.2</v>
      </c>
      <c r="Q19" s="6">
        <v>80.6</v>
      </c>
      <c r="R19" s="6">
        <v>114</v>
      </c>
      <c r="S19" s="6">
        <v>58</v>
      </c>
      <c r="T19" s="6">
        <v>122</v>
      </c>
      <c r="U19" s="6">
        <v>78</v>
      </c>
      <c r="V19" s="6">
        <v>68</v>
      </c>
      <c r="W19" s="6">
        <v>94</v>
      </c>
    </row>
    <row r="20" spans="1:23" ht="12.75">
      <c r="A20" s="6" t="s">
        <v>75</v>
      </c>
      <c r="B20" s="7" t="s">
        <v>31</v>
      </c>
      <c r="C20" s="7" t="s">
        <v>32</v>
      </c>
      <c r="D20" s="6" t="s">
        <v>45</v>
      </c>
      <c r="E20" s="6">
        <v>23</v>
      </c>
      <c r="F20" s="6">
        <v>67.5</v>
      </c>
      <c r="G20" s="6">
        <v>131.5</v>
      </c>
      <c r="H20" s="6" t="s">
        <v>14</v>
      </c>
      <c r="I20" s="10">
        <v>17.63</v>
      </c>
      <c r="J20" s="6">
        <v>5.5</v>
      </c>
      <c r="K20" s="6">
        <v>20</v>
      </c>
      <c r="L20" s="6">
        <v>18</v>
      </c>
      <c r="M20" s="6">
        <v>3.61</v>
      </c>
      <c r="N20" s="6">
        <v>60.4</v>
      </c>
      <c r="O20" s="6">
        <v>193</v>
      </c>
      <c r="P20" s="6">
        <v>1.26</v>
      </c>
      <c r="Q20" s="6">
        <v>148.6</v>
      </c>
      <c r="R20" s="6" t="s">
        <v>82</v>
      </c>
      <c r="S20" s="6" t="s">
        <v>82</v>
      </c>
      <c r="T20" s="6" t="s">
        <v>82</v>
      </c>
      <c r="U20" s="6" t="s">
        <v>82</v>
      </c>
      <c r="V20" s="6" t="s">
        <v>82</v>
      </c>
      <c r="W20" s="6" t="s">
        <v>82</v>
      </c>
    </row>
    <row r="21" spans="1:23" ht="12.75">
      <c r="A21" s="6" t="s">
        <v>74</v>
      </c>
      <c r="B21" s="7" t="s">
        <v>83</v>
      </c>
      <c r="C21" s="7" t="s">
        <v>64</v>
      </c>
      <c r="D21" s="6" t="s">
        <v>46</v>
      </c>
      <c r="E21" s="6">
        <v>20</v>
      </c>
      <c r="F21" s="6">
        <v>66</v>
      </c>
      <c r="G21" s="6">
        <v>135</v>
      </c>
      <c r="H21" s="6" t="s">
        <v>14</v>
      </c>
      <c r="I21" s="10">
        <v>12.95</v>
      </c>
      <c r="J21" s="6">
        <v>5</v>
      </c>
      <c r="K21" s="6">
        <v>18</v>
      </c>
      <c r="L21" s="6">
        <v>19</v>
      </c>
      <c r="M21" s="6">
        <v>2.42</v>
      </c>
      <c r="N21" s="6">
        <v>39.5</v>
      </c>
      <c r="O21" s="6">
        <v>200</v>
      </c>
      <c r="P21" s="6">
        <v>1.44</v>
      </c>
      <c r="Q21" s="6">
        <v>104</v>
      </c>
      <c r="R21" s="6">
        <v>112</v>
      </c>
      <c r="S21" s="6">
        <v>72</v>
      </c>
      <c r="T21" s="6">
        <v>96</v>
      </c>
      <c r="U21" s="6">
        <v>70</v>
      </c>
      <c r="V21" s="6">
        <v>46</v>
      </c>
      <c r="W21" s="6">
        <v>84</v>
      </c>
    </row>
    <row r="22" spans="1:23" ht="12.75">
      <c r="A22" s="6" t="s">
        <v>74</v>
      </c>
      <c r="B22" s="7" t="s">
        <v>65</v>
      </c>
      <c r="C22" s="7" t="s">
        <v>66</v>
      </c>
      <c r="D22" s="6" t="s">
        <v>46</v>
      </c>
      <c r="E22" s="6">
        <v>22</v>
      </c>
      <c r="F22" s="6">
        <v>68.5</v>
      </c>
      <c r="G22" s="6">
        <v>137.5</v>
      </c>
      <c r="H22" s="6" t="s">
        <v>14</v>
      </c>
      <c r="I22" s="10">
        <v>10.18</v>
      </c>
      <c r="J22" s="6">
        <v>4.2</v>
      </c>
      <c r="K22" s="6">
        <v>16</v>
      </c>
      <c r="L22" s="6">
        <v>16</v>
      </c>
      <c r="M22" s="6">
        <v>2.01</v>
      </c>
      <c r="N22" s="6">
        <v>32.3</v>
      </c>
      <c r="O22" s="6">
        <v>183</v>
      </c>
      <c r="P22" s="6">
        <v>1.31</v>
      </c>
      <c r="Q22" s="6">
        <v>91.4</v>
      </c>
      <c r="R22" s="6">
        <v>126</v>
      </c>
      <c r="S22" s="6">
        <v>66</v>
      </c>
      <c r="T22" s="6">
        <v>116</v>
      </c>
      <c r="U22" s="6">
        <v>70</v>
      </c>
      <c r="V22" s="6">
        <v>71</v>
      </c>
      <c r="W22" s="6">
        <v>82</v>
      </c>
    </row>
    <row r="23" spans="1:23" ht="12.75">
      <c r="A23" s="6" t="s">
        <v>75</v>
      </c>
      <c r="B23" s="7" t="s">
        <v>33</v>
      </c>
      <c r="C23" s="7" t="s">
        <v>34</v>
      </c>
      <c r="D23" s="6" t="s">
        <v>45</v>
      </c>
      <c r="E23" s="6">
        <v>25</v>
      </c>
      <c r="F23" s="6">
        <v>71</v>
      </c>
      <c r="G23" s="6">
        <v>139.5</v>
      </c>
      <c r="H23" s="6" t="s">
        <v>14</v>
      </c>
      <c r="I23" s="10">
        <v>21.17</v>
      </c>
      <c r="J23" s="6">
        <v>6</v>
      </c>
      <c r="K23" s="6">
        <v>22</v>
      </c>
      <c r="L23" s="6">
        <v>20</v>
      </c>
      <c r="M23" s="6">
        <v>4.42</v>
      </c>
      <c r="N23" s="6">
        <v>69.8</v>
      </c>
      <c r="O23" s="6">
        <v>189</v>
      </c>
      <c r="P23" s="6">
        <v>1.1</v>
      </c>
      <c r="Q23" s="6">
        <v>151.9</v>
      </c>
      <c r="R23" s="6" t="s">
        <v>82</v>
      </c>
      <c r="S23" s="6" t="s">
        <v>82</v>
      </c>
      <c r="T23" s="6" t="s">
        <v>82</v>
      </c>
      <c r="U23" s="6" t="s">
        <v>82</v>
      </c>
      <c r="V23" s="6" t="s">
        <v>82</v>
      </c>
      <c r="W23" s="6" t="s">
        <v>82</v>
      </c>
    </row>
    <row r="24" spans="1:23" ht="12.75">
      <c r="A24" s="6" t="s">
        <v>74</v>
      </c>
      <c r="B24" s="7" t="s">
        <v>67</v>
      </c>
      <c r="C24" s="7" t="s">
        <v>68</v>
      </c>
      <c r="D24" s="6" t="s">
        <v>46</v>
      </c>
      <c r="E24" s="6">
        <v>18</v>
      </c>
      <c r="F24" s="6">
        <v>65.5</v>
      </c>
      <c r="G24" s="6">
        <v>130</v>
      </c>
      <c r="H24" s="6" t="s">
        <v>14</v>
      </c>
      <c r="I24" s="10">
        <v>13.38</v>
      </c>
      <c r="J24" s="6">
        <v>5</v>
      </c>
      <c r="K24" s="6">
        <v>18</v>
      </c>
      <c r="L24" s="6">
        <v>17</v>
      </c>
      <c r="M24" s="6">
        <v>2.69</v>
      </c>
      <c r="N24" s="6">
        <v>45.7</v>
      </c>
      <c r="O24" s="6">
        <v>185</v>
      </c>
      <c r="P24" s="6">
        <v>1.39</v>
      </c>
      <c r="Q24" s="6">
        <v>107.8</v>
      </c>
      <c r="R24" s="6">
        <v>104</v>
      </c>
      <c r="S24" s="6">
        <v>48</v>
      </c>
      <c r="T24" s="6">
        <v>108</v>
      </c>
      <c r="U24" s="6">
        <v>56</v>
      </c>
      <c r="V24" s="6">
        <v>66</v>
      </c>
      <c r="W24" s="6">
        <v>78</v>
      </c>
    </row>
    <row r="25" spans="1:23" ht="12.75">
      <c r="A25" s="6" t="s">
        <v>75</v>
      </c>
      <c r="B25" s="7" t="s">
        <v>35</v>
      </c>
      <c r="C25" s="7" t="s">
        <v>36</v>
      </c>
      <c r="D25" s="6" t="s">
        <v>45</v>
      </c>
      <c r="E25" s="6">
        <v>19</v>
      </c>
      <c r="F25" s="6">
        <v>69</v>
      </c>
      <c r="G25" s="6">
        <v>139</v>
      </c>
      <c r="H25" s="6" t="s">
        <v>14</v>
      </c>
      <c r="I25" s="10">
        <v>20.03</v>
      </c>
      <c r="J25" s="6">
        <v>6</v>
      </c>
      <c r="K25" s="6">
        <v>22</v>
      </c>
      <c r="L25" s="6">
        <v>19</v>
      </c>
      <c r="M25" s="6">
        <v>4.63</v>
      </c>
      <c r="N25" s="6">
        <v>73.4</v>
      </c>
      <c r="O25" s="6">
        <v>196</v>
      </c>
      <c r="P25" s="6">
        <v>1.17</v>
      </c>
      <c r="Q25" s="6">
        <v>148.7</v>
      </c>
      <c r="R25" s="6" t="s">
        <v>82</v>
      </c>
      <c r="S25" s="6" t="s">
        <v>82</v>
      </c>
      <c r="T25" s="6" t="s">
        <v>82</v>
      </c>
      <c r="U25" s="6" t="s">
        <v>82</v>
      </c>
      <c r="V25" s="6" t="s">
        <v>82</v>
      </c>
      <c r="W25" s="6" t="s">
        <v>82</v>
      </c>
    </row>
    <row r="26" spans="1:23" ht="12.75">
      <c r="A26" s="6" t="s">
        <v>74</v>
      </c>
      <c r="B26" s="7" t="s">
        <v>69</v>
      </c>
      <c r="C26" s="7" t="s">
        <v>70</v>
      </c>
      <c r="D26" s="6" t="s">
        <v>46</v>
      </c>
      <c r="E26" s="6">
        <v>18</v>
      </c>
      <c r="F26" s="6">
        <v>69</v>
      </c>
      <c r="G26" s="6">
        <v>145</v>
      </c>
      <c r="H26" s="6" t="s">
        <v>14</v>
      </c>
      <c r="I26" s="10">
        <v>12.88</v>
      </c>
      <c r="J26" s="6">
        <v>5</v>
      </c>
      <c r="K26" s="6">
        <v>18</v>
      </c>
      <c r="L26" s="6">
        <v>19</v>
      </c>
      <c r="M26" s="6">
        <v>2.58</v>
      </c>
      <c r="N26" s="6">
        <v>39.3</v>
      </c>
      <c r="O26" s="6">
        <v>193</v>
      </c>
      <c r="P26" s="6">
        <v>1.36</v>
      </c>
      <c r="Q26" s="6">
        <v>116.4</v>
      </c>
      <c r="R26" s="6">
        <v>110</v>
      </c>
      <c r="S26" s="6">
        <v>72</v>
      </c>
      <c r="T26" s="6">
        <v>108</v>
      </c>
      <c r="U26" s="6">
        <v>80</v>
      </c>
      <c r="V26" s="6">
        <v>68</v>
      </c>
      <c r="W26" s="6">
        <v>70</v>
      </c>
    </row>
    <row r="27" spans="1:23" ht="12.75">
      <c r="A27" s="6" t="s">
        <v>75</v>
      </c>
      <c r="B27" s="7" t="s">
        <v>37</v>
      </c>
      <c r="C27" s="7" t="s">
        <v>38</v>
      </c>
      <c r="D27" s="6" t="s">
        <v>45</v>
      </c>
      <c r="E27" s="6">
        <v>24</v>
      </c>
      <c r="F27" s="6">
        <v>71</v>
      </c>
      <c r="G27" s="6">
        <v>194</v>
      </c>
      <c r="H27" s="6" t="s">
        <v>14</v>
      </c>
      <c r="I27" s="10">
        <v>12.53</v>
      </c>
      <c r="J27" s="6">
        <v>5</v>
      </c>
      <c r="K27" s="6">
        <v>18</v>
      </c>
      <c r="L27" s="6">
        <v>19</v>
      </c>
      <c r="M27" s="6">
        <v>3.68</v>
      </c>
      <c r="N27" s="6">
        <v>41.8</v>
      </c>
      <c r="O27" s="6">
        <v>192</v>
      </c>
      <c r="P27" s="6">
        <v>1.2</v>
      </c>
      <c r="Q27" s="6">
        <v>145.2</v>
      </c>
      <c r="R27" s="6" t="s">
        <v>82</v>
      </c>
      <c r="S27" s="6" t="s">
        <v>82</v>
      </c>
      <c r="T27" s="6" t="s">
        <v>82</v>
      </c>
      <c r="U27" s="6" t="s">
        <v>82</v>
      </c>
      <c r="V27" s="6" t="s">
        <v>82</v>
      </c>
      <c r="W27" s="6" t="s">
        <v>82</v>
      </c>
    </row>
    <row r="28" spans="1:23" ht="12.75">
      <c r="A28" s="6" t="s">
        <v>75</v>
      </c>
      <c r="B28" s="7" t="s">
        <v>39</v>
      </c>
      <c r="C28" s="7" t="s">
        <v>40</v>
      </c>
      <c r="D28" s="6" t="s">
        <v>45</v>
      </c>
      <c r="E28" s="6">
        <v>22</v>
      </c>
      <c r="F28" s="6">
        <v>69.5</v>
      </c>
      <c r="G28" s="6">
        <v>151</v>
      </c>
      <c r="H28" s="6" t="s">
        <v>14</v>
      </c>
      <c r="I28" s="10">
        <v>18.25</v>
      </c>
      <c r="J28" s="6">
        <v>6</v>
      </c>
      <c r="K28" s="6">
        <v>22</v>
      </c>
      <c r="L28" s="6">
        <v>19</v>
      </c>
      <c r="M28" s="6">
        <v>4.57</v>
      </c>
      <c r="N28" s="6">
        <v>66.8</v>
      </c>
      <c r="O28" s="6">
        <v>198</v>
      </c>
      <c r="P28" s="6">
        <v>1.12</v>
      </c>
      <c r="Q28" s="6">
        <v>136.3</v>
      </c>
      <c r="R28" s="6" t="s">
        <v>82</v>
      </c>
      <c r="S28" s="6" t="s">
        <v>82</v>
      </c>
      <c r="T28" s="6" t="s">
        <v>82</v>
      </c>
      <c r="U28" s="6" t="s">
        <v>82</v>
      </c>
      <c r="V28" s="6" t="s">
        <v>82</v>
      </c>
      <c r="W28" s="6" t="s">
        <v>82</v>
      </c>
    </row>
    <row r="29" spans="1:23" ht="12.75">
      <c r="A29" s="6" t="s">
        <v>74</v>
      </c>
      <c r="B29" s="7" t="s">
        <v>71</v>
      </c>
      <c r="C29" s="7" t="s">
        <v>72</v>
      </c>
      <c r="D29" s="6" t="s">
        <v>46</v>
      </c>
      <c r="E29" s="6">
        <v>18</v>
      </c>
      <c r="F29" s="6">
        <v>69</v>
      </c>
      <c r="G29" s="6">
        <v>137</v>
      </c>
      <c r="H29" s="6" t="s">
        <v>14</v>
      </c>
      <c r="I29" s="10">
        <v>13.42</v>
      </c>
      <c r="J29" s="6">
        <v>5</v>
      </c>
      <c r="K29" s="6">
        <v>18</v>
      </c>
      <c r="L29" s="6">
        <v>15</v>
      </c>
      <c r="M29" s="6">
        <v>2.67</v>
      </c>
      <c r="N29" s="6">
        <v>43</v>
      </c>
      <c r="O29" s="6">
        <v>189</v>
      </c>
      <c r="P29" s="6">
        <v>1.3</v>
      </c>
      <c r="Q29" s="6">
        <v>107.1</v>
      </c>
      <c r="R29" s="6">
        <v>122</v>
      </c>
      <c r="S29" s="6">
        <v>72</v>
      </c>
      <c r="T29" s="6">
        <v>118</v>
      </c>
      <c r="U29" s="6">
        <v>72</v>
      </c>
      <c r="V29" s="6">
        <v>55</v>
      </c>
      <c r="W29" s="6">
        <v>75</v>
      </c>
    </row>
    <row r="30" spans="1:23" ht="12.75">
      <c r="A30" s="6" t="s">
        <v>75</v>
      </c>
      <c r="B30" s="7" t="s">
        <v>41</v>
      </c>
      <c r="C30" s="7" t="s">
        <v>42</v>
      </c>
      <c r="D30" s="6" t="s">
        <v>45</v>
      </c>
      <c r="E30" s="6">
        <v>34</v>
      </c>
      <c r="F30" s="6">
        <v>67.25</v>
      </c>
      <c r="G30" s="6">
        <v>152</v>
      </c>
      <c r="H30" s="6" t="s">
        <v>14</v>
      </c>
      <c r="I30" s="10">
        <v>18.5</v>
      </c>
      <c r="J30" s="6">
        <v>6</v>
      </c>
      <c r="K30" s="6">
        <v>22</v>
      </c>
      <c r="L30" s="6">
        <v>18</v>
      </c>
      <c r="M30" s="6">
        <v>4.09</v>
      </c>
      <c r="N30" s="6">
        <v>59.3</v>
      </c>
      <c r="O30" s="6">
        <v>190</v>
      </c>
      <c r="P30" s="6">
        <v>1.2</v>
      </c>
      <c r="Q30" s="6">
        <v>127.2</v>
      </c>
      <c r="R30" s="6" t="s">
        <v>82</v>
      </c>
      <c r="S30" s="6" t="s">
        <v>82</v>
      </c>
      <c r="T30" s="6" t="s">
        <v>82</v>
      </c>
      <c r="U30" s="6" t="s">
        <v>82</v>
      </c>
      <c r="V30" s="6" t="s">
        <v>82</v>
      </c>
      <c r="W30" s="6" t="s">
        <v>82</v>
      </c>
    </row>
    <row r="31" spans="1:23" ht="12.75">
      <c r="A31" s="6" t="s">
        <v>74</v>
      </c>
      <c r="B31" s="7" t="s">
        <v>94</v>
      </c>
      <c r="C31" s="7" t="s">
        <v>95</v>
      </c>
      <c r="D31" s="6" t="s">
        <v>46</v>
      </c>
      <c r="E31" s="6">
        <v>22</v>
      </c>
      <c r="F31" s="6">
        <v>65</v>
      </c>
      <c r="G31" s="6">
        <v>137</v>
      </c>
      <c r="H31" s="6" t="s">
        <v>14</v>
      </c>
      <c r="I31" s="6">
        <v>12.7</v>
      </c>
      <c r="J31" s="6">
        <v>5</v>
      </c>
      <c r="K31" s="6">
        <v>18</v>
      </c>
      <c r="L31" s="6">
        <v>18</v>
      </c>
      <c r="M31" s="6">
        <v>2.53</v>
      </c>
      <c r="N31" s="6">
        <v>40.6</v>
      </c>
      <c r="O31" s="6">
        <v>188</v>
      </c>
      <c r="P31" s="6">
        <v>1.28</v>
      </c>
      <c r="Q31" s="6">
        <v>89.8</v>
      </c>
      <c r="R31" s="6">
        <v>100</v>
      </c>
      <c r="S31" s="6">
        <v>68</v>
      </c>
      <c r="T31" s="6">
        <v>108</v>
      </c>
      <c r="U31" s="6">
        <v>76</v>
      </c>
      <c r="V31" s="6">
        <v>68</v>
      </c>
      <c r="W31" s="6">
        <v>70</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1"/>
  <sheetViews>
    <sheetView zoomScalePageLayoutView="0" workbookViewId="0" topLeftCell="A1">
      <selection activeCell="A2" sqref="A2:IV2"/>
    </sheetView>
  </sheetViews>
  <sheetFormatPr defaultColWidth="9.140625" defaultRowHeight="12.75"/>
  <cols>
    <col min="1" max="1" width="5.140625" style="0" bestFit="1" customWidth="1"/>
    <col min="2" max="2" width="10.57421875" style="0" bestFit="1" customWidth="1"/>
    <col min="3" max="3" width="9.28125" style="0" bestFit="1" customWidth="1"/>
    <col min="4" max="4" width="7.7109375" style="0" bestFit="1" customWidth="1"/>
    <col min="5" max="5" width="4.57421875" style="0" bestFit="1" customWidth="1"/>
    <col min="6" max="6" width="6.8515625" style="0" bestFit="1" customWidth="1"/>
    <col min="7" max="7" width="7.421875" style="0" bestFit="1" customWidth="1"/>
    <col min="8" max="8" width="4.00390625" style="0" bestFit="1" customWidth="1"/>
    <col min="9" max="9" width="4.7109375" style="0" bestFit="1" customWidth="1"/>
    <col min="10" max="10" width="4.57421875" style="0" bestFit="1" customWidth="1"/>
    <col min="11" max="12" width="7.7109375" style="0" bestFit="1" customWidth="1"/>
  </cols>
  <sheetData>
    <row r="1" spans="1:12" ht="12.75">
      <c r="A1" s="12" t="s">
        <v>73</v>
      </c>
      <c r="B1" s="2" t="s">
        <v>9</v>
      </c>
      <c r="C1" s="2" t="s">
        <v>10</v>
      </c>
      <c r="D1" s="1" t="s">
        <v>43</v>
      </c>
      <c r="E1" s="1" t="s">
        <v>0</v>
      </c>
      <c r="F1" s="1" t="s">
        <v>1</v>
      </c>
      <c r="G1" s="1" t="s">
        <v>2</v>
      </c>
      <c r="H1" s="14" t="s">
        <v>88</v>
      </c>
      <c r="I1" s="14" t="s">
        <v>80</v>
      </c>
      <c r="J1" s="14" t="s">
        <v>81</v>
      </c>
      <c r="K1" s="14" t="s">
        <v>91</v>
      </c>
      <c r="L1" s="14" t="s">
        <v>87</v>
      </c>
    </row>
    <row r="2" spans="1:12" ht="12.75">
      <c r="A2" s="6" t="s">
        <v>74</v>
      </c>
      <c r="B2" s="8" t="s">
        <v>47</v>
      </c>
      <c r="C2" s="8" t="s">
        <v>76</v>
      </c>
      <c r="D2" s="9" t="s">
        <v>46</v>
      </c>
      <c r="E2" s="9">
        <v>23</v>
      </c>
      <c r="F2" s="9">
        <v>68</v>
      </c>
      <c r="G2" s="9">
        <v>125</v>
      </c>
      <c r="H2" s="6">
        <v>212</v>
      </c>
      <c r="I2" s="6">
        <v>55</v>
      </c>
      <c r="J2" s="6">
        <v>136</v>
      </c>
      <c r="K2" s="6">
        <v>103</v>
      </c>
      <c r="L2" s="6">
        <v>3.9</v>
      </c>
    </row>
    <row r="3" spans="1:12" ht="12.75">
      <c r="A3" s="6" t="s">
        <v>74</v>
      </c>
      <c r="B3" s="8" t="s">
        <v>48</v>
      </c>
      <c r="C3" s="8" t="s">
        <v>49</v>
      </c>
      <c r="D3" s="9" t="s">
        <v>46</v>
      </c>
      <c r="E3" s="9">
        <v>20</v>
      </c>
      <c r="F3" s="9">
        <v>68</v>
      </c>
      <c r="G3" s="9">
        <v>126</v>
      </c>
      <c r="H3" s="6" t="s">
        <v>82</v>
      </c>
      <c r="I3" s="6" t="s">
        <v>82</v>
      </c>
      <c r="J3" s="6" t="s">
        <v>82</v>
      </c>
      <c r="K3" s="6" t="s">
        <v>82</v>
      </c>
      <c r="L3" s="6" t="s">
        <v>82</v>
      </c>
    </row>
    <row r="4" spans="1:12" ht="12.75">
      <c r="A4" s="6" t="s">
        <v>74</v>
      </c>
      <c r="B4" s="8" t="s">
        <v>50</v>
      </c>
      <c r="C4" s="8" t="s">
        <v>51</v>
      </c>
      <c r="D4" s="9" t="s">
        <v>46</v>
      </c>
      <c r="E4" s="9">
        <v>24</v>
      </c>
      <c r="F4" s="9">
        <v>69.5</v>
      </c>
      <c r="G4" s="9">
        <v>163</v>
      </c>
      <c r="H4" s="6">
        <v>213</v>
      </c>
      <c r="I4" s="6">
        <v>94</v>
      </c>
      <c r="J4" s="6">
        <v>96</v>
      </c>
      <c r="K4" s="6">
        <v>114</v>
      </c>
      <c r="L4" s="6">
        <v>2.3</v>
      </c>
    </row>
    <row r="5" spans="1:12" ht="12.75">
      <c r="A5" s="6" t="s">
        <v>74</v>
      </c>
      <c r="B5" s="8" t="s">
        <v>52</v>
      </c>
      <c r="C5" s="8" t="s">
        <v>53</v>
      </c>
      <c r="D5" s="9" t="s">
        <v>46</v>
      </c>
      <c r="E5" s="9">
        <v>20</v>
      </c>
      <c r="F5" s="9">
        <v>66</v>
      </c>
      <c r="G5" s="9">
        <v>129</v>
      </c>
      <c r="H5" s="6">
        <v>221</v>
      </c>
      <c r="I5" s="6">
        <v>58</v>
      </c>
      <c r="J5" s="6">
        <v>137</v>
      </c>
      <c r="K5" s="6">
        <v>130</v>
      </c>
      <c r="L5" s="6">
        <v>3.8</v>
      </c>
    </row>
    <row r="6" spans="1:12" ht="12.75">
      <c r="A6" s="6" t="s">
        <v>75</v>
      </c>
      <c r="B6" s="4" t="s">
        <v>11</v>
      </c>
      <c r="C6" s="4" t="s">
        <v>12</v>
      </c>
      <c r="D6" s="5" t="s">
        <v>45</v>
      </c>
      <c r="E6" s="5">
        <v>21</v>
      </c>
      <c r="F6" s="5">
        <v>69</v>
      </c>
      <c r="G6" s="6">
        <v>146</v>
      </c>
      <c r="H6" s="6" t="s">
        <v>82</v>
      </c>
      <c r="I6" s="6" t="s">
        <v>82</v>
      </c>
      <c r="J6" s="6" t="s">
        <v>82</v>
      </c>
      <c r="K6" s="6" t="s">
        <v>82</v>
      </c>
      <c r="L6" s="6" t="s">
        <v>82</v>
      </c>
    </row>
    <row r="7" spans="1:12" ht="12.75">
      <c r="A7" s="6" t="s">
        <v>74</v>
      </c>
      <c r="B7" s="4" t="s">
        <v>54</v>
      </c>
      <c r="C7" s="4" t="s">
        <v>55</v>
      </c>
      <c r="D7" s="5" t="s">
        <v>46</v>
      </c>
      <c r="E7" s="5">
        <v>20</v>
      </c>
      <c r="F7" s="5">
        <v>69</v>
      </c>
      <c r="G7" s="6">
        <v>149.75</v>
      </c>
      <c r="H7" s="6">
        <v>145</v>
      </c>
      <c r="I7" s="6">
        <v>55</v>
      </c>
      <c r="J7" s="6">
        <v>74</v>
      </c>
      <c r="K7" s="6">
        <v>79</v>
      </c>
      <c r="L7" s="6">
        <v>2.6</v>
      </c>
    </row>
    <row r="8" spans="1:12" ht="12.75">
      <c r="A8" s="6" t="s">
        <v>75</v>
      </c>
      <c r="B8" s="4" t="s">
        <v>15</v>
      </c>
      <c r="C8" s="4" t="s">
        <v>16</v>
      </c>
      <c r="D8" s="5" t="s">
        <v>45</v>
      </c>
      <c r="E8" s="5">
        <v>25</v>
      </c>
      <c r="F8" s="5">
        <v>68</v>
      </c>
      <c r="G8" s="6">
        <v>188</v>
      </c>
      <c r="H8" s="6" t="s">
        <v>82</v>
      </c>
      <c r="I8" s="6" t="s">
        <v>82</v>
      </c>
      <c r="J8" s="6" t="s">
        <v>82</v>
      </c>
      <c r="K8" s="6" t="s">
        <v>82</v>
      </c>
      <c r="L8" s="6" t="s">
        <v>82</v>
      </c>
    </row>
    <row r="9" spans="1:12" ht="12.75">
      <c r="A9" s="6" t="s">
        <v>75</v>
      </c>
      <c r="B9" s="7" t="s">
        <v>17</v>
      </c>
      <c r="C9" s="7" t="s">
        <v>18</v>
      </c>
      <c r="D9" s="6" t="s">
        <v>45</v>
      </c>
      <c r="E9" s="6">
        <v>26</v>
      </c>
      <c r="F9" s="6">
        <v>68</v>
      </c>
      <c r="G9" s="6">
        <v>149</v>
      </c>
      <c r="H9" s="6" t="s">
        <v>82</v>
      </c>
      <c r="I9" s="6" t="s">
        <v>82</v>
      </c>
      <c r="J9" s="6" t="s">
        <v>82</v>
      </c>
      <c r="K9" s="6" t="s">
        <v>82</v>
      </c>
      <c r="L9" s="6" t="s">
        <v>82</v>
      </c>
    </row>
    <row r="10" spans="1:12" ht="12.75">
      <c r="A10" s="6" t="s">
        <v>75</v>
      </c>
      <c r="B10" t="s">
        <v>19</v>
      </c>
      <c r="C10" t="s">
        <v>20</v>
      </c>
      <c r="D10" s="6" t="s">
        <v>45</v>
      </c>
      <c r="E10" s="6">
        <v>30</v>
      </c>
      <c r="F10" s="6">
        <v>68</v>
      </c>
      <c r="G10" s="6">
        <v>134</v>
      </c>
      <c r="H10" s="6" t="s">
        <v>82</v>
      </c>
      <c r="I10" s="6" t="s">
        <v>82</v>
      </c>
      <c r="J10" s="6" t="s">
        <v>82</v>
      </c>
      <c r="K10" s="6" t="s">
        <v>82</v>
      </c>
      <c r="L10" s="6" t="s">
        <v>82</v>
      </c>
    </row>
    <row r="11" spans="1:12" ht="12.75">
      <c r="A11" s="6" t="s">
        <v>75</v>
      </c>
      <c r="B11" s="7" t="s">
        <v>21</v>
      </c>
      <c r="C11" s="7" t="s">
        <v>22</v>
      </c>
      <c r="D11" s="6" t="s">
        <v>45</v>
      </c>
      <c r="E11" s="6">
        <v>22</v>
      </c>
      <c r="F11" s="6">
        <v>70</v>
      </c>
      <c r="G11" s="6">
        <v>162.5</v>
      </c>
      <c r="H11" s="6" t="s">
        <v>82</v>
      </c>
      <c r="I11" s="6" t="s">
        <v>82</v>
      </c>
      <c r="J11" s="6" t="s">
        <v>82</v>
      </c>
      <c r="K11" s="6" t="s">
        <v>82</v>
      </c>
      <c r="L11" s="6" t="s">
        <v>82</v>
      </c>
    </row>
    <row r="12" spans="1:12" ht="12.75">
      <c r="A12" s="6" t="s">
        <v>75</v>
      </c>
      <c r="B12" s="7" t="s">
        <v>23</v>
      </c>
      <c r="C12" s="7" t="s">
        <v>24</v>
      </c>
      <c r="D12" s="6" t="s">
        <v>45</v>
      </c>
      <c r="E12" s="6">
        <v>26</v>
      </c>
      <c r="F12" s="6">
        <v>68</v>
      </c>
      <c r="G12" s="6">
        <v>143</v>
      </c>
      <c r="H12" s="6" t="s">
        <v>82</v>
      </c>
      <c r="I12" s="6" t="s">
        <v>82</v>
      </c>
      <c r="J12" s="6" t="s">
        <v>82</v>
      </c>
      <c r="K12" s="6" t="s">
        <v>82</v>
      </c>
      <c r="L12" s="6" t="s">
        <v>82</v>
      </c>
    </row>
    <row r="13" spans="1:12" ht="12.75">
      <c r="A13" s="6" t="s">
        <v>74</v>
      </c>
      <c r="B13" s="7" t="s">
        <v>56</v>
      </c>
      <c r="C13" s="7" t="s">
        <v>57</v>
      </c>
      <c r="D13" s="6" t="s">
        <v>46</v>
      </c>
      <c r="E13" s="6">
        <v>20</v>
      </c>
      <c r="F13" s="6">
        <v>63</v>
      </c>
      <c r="G13" s="6">
        <v>126.5</v>
      </c>
      <c r="H13" s="6">
        <v>118</v>
      </c>
      <c r="I13" s="6">
        <v>49</v>
      </c>
      <c r="J13" s="6">
        <v>60</v>
      </c>
      <c r="K13" s="6">
        <v>46</v>
      </c>
      <c r="L13" s="6">
        <v>2.4</v>
      </c>
    </row>
    <row r="14" spans="1:12" ht="12.75">
      <c r="A14" s="6" t="s">
        <v>75</v>
      </c>
      <c r="B14" t="s">
        <v>25</v>
      </c>
      <c r="C14" t="s">
        <v>26</v>
      </c>
      <c r="D14" s="6" t="s">
        <v>45</v>
      </c>
      <c r="E14" s="6">
        <v>18</v>
      </c>
      <c r="F14" s="6">
        <v>73</v>
      </c>
      <c r="G14" s="6">
        <v>172.5</v>
      </c>
      <c r="H14" s="6" t="s">
        <v>82</v>
      </c>
      <c r="I14" s="6" t="s">
        <v>82</v>
      </c>
      <c r="J14" s="6" t="s">
        <v>82</v>
      </c>
      <c r="K14" s="6" t="s">
        <v>82</v>
      </c>
      <c r="L14" s="6" t="s">
        <v>82</v>
      </c>
    </row>
    <row r="15" spans="1:12" ht="12.75">
      <c r="A15" s="6" t="s">
        <v>75</v>
      </c>
      <c r="B15" s="7" t="s">
        <v>27</v>
      </c>
      <c r="C15" s="7" t="s">
        <v>28</v>
      </c>
      <c r="D15" s="6" t="s">
        <v>45</v>
      </c>
      <c r="E15" s="6">
        <v>45</v>
      </c>
      <c r="F15" s="6">
        <v>70</v>
      </c>
      <c r="G15" s="6">
        <v>152</v>
      </c>
      <c r="H15" s="6" t="s">
        <v>82</v>
      </c>
      <c r="I15" s="6" t="s">
        <v>82</v>
      </c>
      <c r="J15" s="6" t="s">
        <v>82</v>
      </c>
      <c r="K15" s="6" t="s">
        <v>82</v>
      </c>
      <c r="L15" s="6" t="s">
        <v>82</v>
      </c>
    </row>
    <row r="16" spans="1:12" ht="12.75">
      <c r="A16" s="6" t="s">
        <v>74</v>
      </c>
      <c r="B16" s="7" t="s">
        <v>58</v>
      </c>
      <c r="C16" s="7" t="s">
        <v>59</v>
      </c>
      <c r="D16" s="6" t="s">
        <v>46</v>
      </c>
      <c r="E16" s="6">
        <v>24</v>
      </c>
      <c r="F16" s="6">
        <v>70</v>
      </c>
      <c r="G16" s="6">
        <v>172.5</v>
      </c>
      <c r="H16" s="6">
        <v>144</v>
      </c>
      <c r="I16" s="6">
        <v>50</v>
      </c>
      <c r="J16" s="6">
        <v>84</v>
      </c>
      <c r="K16" s="6">
        <v>48</v>
      </c>
      <c r="L16" s="6">
        <v>2.9</v>
      </c>
    </row>
    <row r="17" spans="1:12" ht="12.75">
      <c r="A17" s="6" t="s">
        <v>74</v>
      </c>
      <c r="B17" s="7" t="s">
        <v>60</v>
      </c>
      <c r="C17" s="7" t="s">
        <v>61</v>
      </c>
      <c r="D17" s="6" t="s">
        <v>46</v>
      </c>
      <c r="E17" s="6">
        <v>22</v>
      </c>
      <c r="F17" s="6">
        <v>65</v>
      </c>
      <c r="G17" s="6">
        <v>125</v>
      </c>
      <c r="H17" s="6" t="s">
        <v>82</v>
      </c>
      <c r="I17" s="6" t="s">
        <v>82</v>
      </c>
      <c r="J17" s="6" t="s">
        <v>82</v>
      </c>
      <c r="K17" s="6" t="s">
        <v>82</v>
      </c>
      <c r="L17" s="6" t="s">
        <v>82</v>
      </c>
    </row>
    <row r="18" spans="1:12" ht="12.75">
      <c r="A18" s="6" t="s">
        <v>75</v>
      </c>
      <c r="B18" s="7" t="s">
        <v>29</v>
      </c>
      <c r="C18" s="7" t="s">
        <v>30</v>
      </c>
      <c r="D18" s="6" t="s">
        <v>45</v>
      </c>
      <c r="E18" s="6">
        <v>23</v>
      </c>
      <c r="F18" s="6">
        <v>75</v>
      </c>
      <c r="G18" s="6">
        <v>202</v>
      </c>
      <c r="H18" s="6" t="s">
        <v>82</v>
      </c>
      <c r="I18" s="6" t="s">
        <v>82</v>
      </c>
      <c r="J18" s="6" t="s">
        <v>82</v>
      </c>
      <c r="K18" s="6" t="s">
        <v>82</v>
      </c>
      <c r="L18" s="6" t="s">
        <v>82</v>
      </c>
    </row>
    <row r="19" spans="1:12" ht="12.75">
      <c r="A19" s="6" t="s">
        <v>74</v>
      </c>
      <c r="B19" s="7" t="s">
        <v>62</v>
      </c>
      <c r="C19" s="7" t="s">
        <v>63</v>
      </c>
      <c r="D19" s="6" t="s">
        <v>46</v>
      </c>
      <c r="E19" s="6">
        <v>21</v>
      </c>
      <c r="F19" s="6">
        <v>70.5</v>
      </c>
      <c r="G19" s="6">
        <v>151</v>
      </c>
      <c r="H19" s="6">
        <v>198</v>
      </c>
      <c r="I19" s="6">
        <v>64</v>
      </c>
      <c r="J19" s="6">
        <v>118</v>
      </c>
      <c r="K19" s="6">
        <v>78</v>
      </c>
      <c r="L19" s="6">
        <v>3.1</v>
      </c>
    </row>
    <row r="20" spans="1:12" ht="12.75">
      <c r="A20" s="6" t="s">
        <v>75</v>
      </c>
      <c r="B20" s="7" t="s">
        <v>31</v>
      </c>
      <c r="C20" s="7" t="s">
        <v>32</v>
      </c>
      <c r="D20" s="6" t="s">
        <v>45</v>
      </c>
      <c r="E20" s="6">
        <v>23</v>
      </c>
      <c r="F20" s="6">
        <v>67.5</v>
      </c>
      <c r="G20" s="6">
        <v>131.5</v>
      </c>
      <c r="H20" s="6" t="s">
        <v>82</v>
      </c>
      <c r="I20" s="6" t="s">
        <v>82</v>
      </c>
      <c r="J20" s="6" t="s">
        <v>82</v>
      </c>
      <c r="K20" s="6" t="s">
        <v>82</v>
      </c>
      <c r="L20" s="6" t="s">
        <v>82</v>
      </c>
    </row>
    <row r="21" spans="1:12" ht="12.75">
      <c r="A21" s="6" t="s">
        <v>74</v>
      </c>
      <c r="B21" s="7" t="s">
        <v>83</v>
      </c>
      <c r="C21" s="7" t="s">
        <v>64</v>
      </c>
      <c r="D21" s="6" t="s">
        <v>46</v>
      </c>
      <c r="E21" s="6">
        <v>20</v>
      </c>
      <c r="F21" s="6">
        <v>66</v>
      </c>
      <c r="G21" s="6">
        <v>135</v>
      </c>
      <c r="H21" s="6" t="s">
        <v>82</v>
      </c>
      <c r="I21" s="6" t="s">
        <v>82</v>
      </c>
      <c r="J21" s="6" t="s">
        <v>82</v>
      </c>
      <c r="K21" s="6" t="s">
        <v>82</v>
      </c>
      <c r="L21" s="6" t="s">
        <v>82</v>
      </c>
    </row>
    <row r="22" spans="1:12" ht="12.75">
      <c r="A22" s="6" t="s">
        <v>74</v>
      </c>
      <c r="B22" s="7" t="s">
        <v>65</v>
      </c>
      <c r="C22" s="7" t="s">
        <v>66</v>
      </c>
      <c r="D22" s="6" t="s">
        <v>46</v>
      </c>
      <c r="E22" s="6">
        <v>22</v>
      </c>
      <c r="F22" s="6">
        <v>68</v>
      </c>
      <c r="G22" s="6">
        <v>134</v>
      </c>
      <c r="H22" s="6">
        <v>208</v>
      </c>
      <c r="I22" s="6">
        <v>54</v>
      </c>
      <c r="J22" s="6">
        <v>129</v>
      </c>
      <c r="K22" s="6">
        <v>125</v>
      </c>
      <c r="L22" s="6">
        <v>3.9</v>
      </c>
    </row>
    <row r="23" spans="1:12" ht="12.75">
      <c r="A23" s="6" t="s">
        <v>75</v>
      </c>
      <c r="B23" s="7" t="s">
        <v>33</v>
      </c>
      <c r="C23" s="7" t="s">
        <v>34</v>
      </c>
      <c r="D23" s="6" t="s">
        <v>45</v>
      </c>
      <c r="E23" s="6">
        <v>25</v>
      </c>
      <c r="F23" s="6">
        <v>71</v>
      </c>
      <c r="G23" s="6">
        <v>139.5</v>
      </c>
      <c r="H23" s="6" t="s">
        <v>82</v>
      </c>
      <c r="I23" s="6" t="s">
        <v>82</v>
      </c>
      <c r="J23" s="6" t="s">
        <v>82</v>
      </c>
      <c r="K23" s="6" t="s">
        <v>82</v>
      </c>
      <c r="L23" s="6" t="s">
        <v>82</v>
      </c>
    </row>
    <row r="24" spans="1:12" ht="12.75">
      <c r="A24" s="6" t="s">
        <v>74</v>
      </c>
      <c r="B24" s="7" t="s">
        <v>67</v>
      </c>
      <c r="C24" s="7" t="s">
        <v>68</v>
      </c>
      <c r="D24" s="6" t="s">
        <v>46</v>
      </c>
      <c r="E24" s="6">
        <v>18</v>
      </c>
      <c r="F24" s="6">
        <v>65.5</v>
      </c>
      <c r="G24" s="6">
        <v>130</v>
      </c>
      <c r="H24" s="6">
        <v>148</v>
      </c>
      <c r="I24" s="6">
        <v>63</v>
      </c>
      <c r="J24" s="6">
        <v>71</v>
      </c>
      <c r="K24" s="6">
        <v>72</v>
      </c>
      <c r="L24" s="6">
        <v>2.3</v>
      </c>
    </row>
    <row r="25" spans="1:12" ht="12.75">
      <c r="A25" s="6" t="s">
        <v>75</v>
      </c>
      <c r="B25" s="7" t="s">
        <v>35</v>
      </c>
      <c r="C25" s="7" t="s">
        <v>36</v>
      </c>
      <c r="D25" s="6" t="s">
        <v>45</v>
      </c>
      <c r="E25" s="6">
        <v>19</v>
      </c>
      <c r="F25" s="6">
        <v>69</v>
      </c>
      <c r="G25" s="6">
        <v>139</v>
      </c>
      <c r="H25" s="6" t="s">
        <v>82</v>
      </c>
      <c r="I25" s="6" t="s">
        <v>82</v>
      </c>
      <c r="J25" s="6" t="s">
        <v>82</v>
      </c>
      <c r="K25" s="6" t="s">
        <v>82</v>
      </c>
      <c r="L25" s="6" t="s">
        <v>82</v>
      </c>
    </row>
    <row r="26" spans="1:12" ht="12.75">
      <c r="A26" s="6" t="s">
        <v>74</v>
      </c>
      <c r="B26" s="7" t="s">
        <v>69</v>
      </c>
      <c r="C26" s="7" t="s">
        <v>70</v>
      </c>
      <c r="D26" s="6" t="s">
        <v>46</v>
      </c>
      <c r="E26" s="6">
        <v>18</v>
      </c>
      <c r="F26" s="6">
        <v>69</v>
      </c>
      <c r="G26" s="6">
        <v>145</v>
      </c>
      <c r="H26" s="6">
        <v>173</v>
      </c>
      <c r="I26" s="6">
        <v>41</v>
      </c>
      <c r="J26" s="6">
        <v>114</v>
      </c>
      <c r="K26" s="6">
        <v>88</v>
      </c>
      <c r="L26" s="6">
        <v>4.2</v>
      </c>
    </row>
    <row r="27" spans="1:12" ht="12.75">
      <c r="A27" s="6" t="s">
        <v>75</v>
      </c>
      <c r="B27" s="7" t="s">
        <v>37</v>
      </c>
      <c r="C27" s="7" t="s">
        <v>38</v>
      </c>
      <c r="D27" s="6" t="s">
        <v>45</v>
      </c>
      <c r="E27" s="6">
        <v>24</v>
      </c>
      <c r="F27" s="6">
        <v>71</v>
      </c>
      <c r="G27" s="6">
        <v>194</v>
      </c>
      <c r="H27" s="6" t="s">
        <v>82</v>
      </c>
      <c r="I27" s="6" t="s">
        <v>82</v>
      </c>
      <c r="J27" s="6" t="s">
        <v>82</v>
      </c>
      <c r="K27" s="6" t="s">
        <v>82</v>
      </c>
      <c r="L27" s="6" t="s">
        <v>82</v>
      </c>
    </row>
    <row r="28" spans="1:12" ht="12.75">
      <c r="A28" s="6" t="s">
        <v>75</v>
      </c>
      <c r="B28" s="7" t="s">
        <v>39</v>
      </c>
      <c r="C28" s="7" t="s">
        <v>40</v>
      </c>
      <c r="D28" s="6" t="s">
        <v>45</v>
      </c>
      <c r="E28" s="6">
        <v>22</v>
      </c>
      <c r="F28" s="6">
        <v>69.5</v>
      </c>
      <c r="G28" s="6">
        <v>151</v>
      </c>
      <c r="H28" s="6" t="s">
        <v>82</v>
      </c>
      <c r="I28" s="6" t="s">
        <v>82</v>
      </c>
      <c r="J28" s="6" t="s">
        <v>82</v>
      </c>
      <c r="K28" s="6" t="s">
        <v>82</v>
      </c>
      <c r="L28" s="6" t="s">
        <v>82</v>
      </c>
    </row>
    <row r="29" spans="1:12" ht="12.75">
      <c r="A29" s="6" t="s">
        <v>74</v>
      </c>
      <c r="B29" s="7" t="s">
        <v>71</v>
      </c>
      <c r="C29" s="7" t="s">
        <v>72</v>
      </c>
      <c r="D29" s="6" t="s">
        <v>46</v>
      </c>
      <c r="E29" s="6">
        <v>18</v>
      </c>
      <c r="F29" s="6">
        <v>69</v>
      </c>
      <c r="G29" s="6">
        <v>137</v>
      </c>
      <c r="H29" s="6">
        <v>180</v>
      </c>
      <c r="I29" s="6">
        <v>58</v>
      </c>
      <c r="J29" s="6">
        <v>101</v>
      </c>
      <c r="K29" s="6">
        <v>104</v>
      </c>
      <c r="L29" s="6">
        <v>3.1</v>
      </c>
    </row>
    <row r="30" spans="1:12" ht="12.75">
      <c r="A30" s="6" t="s">
        <v>75</v>
      </c>
      <c r="B30" s="7" t="s">
        <v>41</v>
      </c>
      <c r="C30" s="7" t="s">
        <v>42</v>
      </c>
      <c r="D30" s="6" t="s">
        <v>45</v>
      </c>
      <c r="E30" s="6">
        <v>34</v>
      </c>
      <c r="F30" s="6">
        <v>67.25</v>
      </c>
      <c r="G30" s="6">
        <v>152</v>
      </c>
      <c r="H30" s="6" t="s">
        <v>82</v>
      </c>
      <c r="I30" s="6" t="s">
        <v>82</v>
      </c>
      <c r="J30" s="6" t="s">
        <v>82</v>
      </c>
      <c r="K30" s="6" t="s">
        <v>82</v>
      </c>
      <c r="L30" s="6" t="s">
        <v>82</v>
      </c>
    </row>
    <row r="31" spans="1:12" ht="12.75">
      <c r="A31" s="6" t="s">
        <v>74</v>
      </c>
      <c r="B31" s="7" t="s">
        <v>94</v>
      </c>
      <c r="C31" s="7" t="s">
        <v>95</v>
      </c>
      <c r="D31" s="6" t="s">
        <v>46</v>
      </c>
      <c r="E31" s="6">
        <v>22</v>
      </c>
      <c r="F31" s="6">
        <v>65</v>
      </c>
      <c r="G31" s="6">
        <v>137</v>
      </c>
      <c r="H31" s="6" t="s">
        <v>82</v>
      </c>
      <c r="I31" s="6" t="s">
        <v>82</v>
      </c>
      <c r="J31" s="6" t="s">
        <v>82</v>
      </c>
      <c r="K31" s="6" t="s">
        <v>82</v>
      </c>
      <c r="L31" s="6" t="s">
        <v>82</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1"/>
  <sheetViews>
    <sheetView zoomScalePageLayoutView="0" workbookViewId="0" topLeftCell="A1">
      <selection activeCell="I5" sqref="I5"/>
    </sheetView>
  </sheetViews>
  <sheetFormatPr defaultColWidth="9.140625" defaultRowHeight="12.75"/>
  <cols>
    <col min="1" max="1" width="10.140625" style="0" bestFit="1" customWidth="1"/>
    <col min="2" max="2" width="11.140625" style="0" bestFit="1" customWidth="1"/>
    <col min="3" max="3" width="8.57421875" style="0" bestFit="1" customWidth="1"/>
    <col min="4" max="4" width="5.7109375" style="0" bestFit="1" customWidth="1"/>
    <col min="6" max="6" width="16.57421875" style="0" bestFit="1" customWidth="1"/>
    <col min="7" max="8" width="20.421875" style="0" bestFit="1" customWidth="1"/>
    <col min="9" max="9" width="25.57421875" style="0" bestFit="1" customWidth="1"/>
  </cols>
  <sheetData>
    <row r="1" spans="1:9" ht="13.5" thickBot="1">
      <c r="A1" s="111" t="s">
        <v>184</v>
      </c>
      <c r="B1" s="111" t="s">
        <v>185</v>
      </c>
      <c r="C1" s="111" t="s">
        <v>124</v>
      </c>
      <c r="D1" s="111" t="s">
        <v>168</v>
      </c>
      <c r="F1" s="119" t="s">
        <v>168</v>
      </c>
      <c r="G1" s="119"/>
      <c r="I1" s="121" t="s">
        <v>186</v>
      </c>
    </row>
    <row r="2" spans="1:9" ht="13.5" thickBot="1">
      <c r="A2" s="110">
        <v>187</v>
      </c>
      <c r="B2" s="110">
        <v>185</v>
      </c>
      <c r="C2" s="110">
        <f aca="true" t="shared" si="0" ref="C2:C31">AVERAGE(A2:B2)</f>
        <v>186</v>
      </c>
      <c r="D2" s="110">
        <f aca="true" t="shared" si="1" ref="D2:D31">(A2-B2)</f>
        <v>2</v>
      </c>
      <c r="F2" s="113"/>
      <c r="G2" s="113"/>
      <c r="I2" s="122">
        <f>1.96*(SQRT(SUMSQ(D2:D31)/29))</f>
        <v>12.497236108229194</v>
      </c>
    </row>
    <row r="3" spans="1:7" ht="13.5" thickBot="1">
      <c r="A3" s="110">
        <v>183</v>
      </c>
      <c r="B3" s="110">
        <v>192</v>
      </c>
      <c r="C3" s="110">
        <f t="shared" si="0"/>
        <v>187.5</v>
      </c>
      <c r="D3" s="110">
        <f t="shared" si="1"/>
        <v>-9</v>
      </c>
      <c r="F3" s="113" t="s">
        <v>110</v>
      </c>
      <c r="G3" s="120">
        <v>3.9</v>
      </c>
    </row>
    <row r="4" spans="1:7" ht="13.5" thickBot="1">
      <c r="A4" s="110">
        <v>201</v>
      </c>
      <c r="B4" s="110">
        <v>199</v>
      </c>
      <c r="C4" s="110">
        <f t="shared" si="0"/>
        <v>200</v>
      </c>
      <c r="D4" s="110">
        <f t="shared" si="1"/>
        <v>2</v>
      </c>
      <c r="F4" s="113" t="s">
        <v>169</v>
      </c>
      <c r="G4" s="118">
        <v>0.911421776771004</v>
      </c>
    </row>
    <row r="5" spans="1:7" ht="13.5" thickBot="1">
      <c r="A5" s="110">
        <v>207</v>
      </c>
      <c r="B5" s="110">
        <v>201</v>
      </c>
      <c r="C5" s="110">
        <f t="shared" si="0"/>
        <v>204</v>
      </c>
      <c r="D5" s="110">
        <f t="shared" si="1"/>
        <v>6</v>
      </c>
      <c r="F5" s="113" t="s">
        <v>170</v>
      </c>
      <c r="G5" s="120">
        <v>3.5</v>
      </c>
    </row>
    <row r="6" spans="1:7" ht="13.5" thickBot="1">
      <c r="A6" s="112">
        <v>191</v>
      </c>
      <c r="B6" s="112">
        <v>184</v>
      </c>
      <c r="C6" s="110">
        <f t="shared" si="0"/>
        <v>187.5</v>
      </c>
      <c r="D6" s="110">
        <f t="shared" si="1"/>
        <v>7</v>
      </c>
      <c r="F6" s="113" t="s">
        <v>171</v>
      </c>
      <c r="G6" s="120">
        <v>2</v>
      </c>
    </row>
    <row r="7" spans="1:7" ht="13.5" thickBot="1">
      <c r="A7" s="112">
        <v>194</v>
      </c>
      <c r="B7" s="112">
        <v>189</v>
      </c>
      <c r="C7" s="110">
        <f t="shared" si="0"/>
        <v>191.5</v>
      </c>
      <c r="D7" s="110">
        <f t="shared" si="1"/>
        <v>5</v>
      </c>
      <c r="F7" s="113" t="s">
        <v>172</v>
      </c>
      <c r="G7" s="118">
        <v>4.992062665389169</v>
      </c>
    </row>
    <row r="8" spans="1:7" ht="13.5" thickBot="1">
      <c r="A8" s="112">
        <v>194</v>
      </c>
      <c r="B8" s="112">
        <v>184</v>
      </c>
      <c r="C8" s="110">
        <f t="shared" si="0"/>
        <v>189</v>
      </c>
      <c r="D8" s="110">
        <f t="shared" si="1"/>
        <v>10</v>
      </c>
      <c r="F8" s="113" t="s">
        <v>173</v>
      </c>
      <c r="G8" s="118">
        <v>24.920689655172417</v>
      </c>
    </row>
    <row r="9" spans="1:7" ht="13.5" thickBot="1">
      <c r="A9" s="112">
        <v>183</v>
      </c>
      <c r="B9" s="112">
        <v>182</v>
      </c>
      <c r="C9" s="110">
        <f t="shared" si="0"/>
        <v>182.5</v>
      </c>
      <c r="D9" s="110">
        <f t="shared" si="1"/>
        <v>1</v>
      </c>
      <c r="F9" s="113" t="s">
        <v>174</v>
      </c>
      <c r="G9" s="118">
        <v>0.28106137685701293</v>
      </c>
    </row>
    <row r="10" spans="1:7" ht="13.5" thickBot="1">
      <c r="A10" s="112">
        <v>185</v>
      </c>
      <c r="B10" s="112">
        <v>185</v>
      </c>
      <c r="C10" s="110">
        <f t="shared" si="0"/>
        <v>185</v>
      </c>
      <c r="D10" s="110">
        <f t="shared" si="1"/>
        <v>0</v>
      </c>
      <c r="F10" s="113" t="s">
        <v>175</v>
      </c>
      <c r="G10" s="118">
        <v>-0.16991926977384308</v>
      </c>
    </row>
    <row r="11" spans="1:7" ht="13.5" thickBot="1">
      <c r="A11" s="112">
        <v>177</v>
      </c>
      <c r="B11" s="112">
        <v>176</v>
      </c>
      <c r="C11" s="110">
        <f t="shared" si="0"/>
        <v>176.5</v>
      </c>
      <c r="D11" s="110">
        <f t="shared" si="1"/>
        <v>1</v>
      </c>
      <c r="F11" s="113" t="s">
        <v>176</v>
      </c>
      <c r="G11" s="120">
        <v>23</v>
      </c>
    </row>
    <row r="12" spans="1:7" ht="13.5" thickBot="1">
      <c r="A12" s="112">
        <v>196</v>
      </c>
      <c r="B12" s="112">
        <v>196</v>
      </c>
      <c r="C12" s="110">
        <f t="shared" si="0"/>
        <v>196</v>
      </c>
      <c r="D12" s="110">
        <f t="shared" si="1"/>
        <v>0</v>
      </c>
      <c r="F12" s="113" t="s">
        <v>177</v>
      </c>
      <c r="G12" s="120">
        <v>-9</v>
      </c>
    </row>
    <row r="13" spans="1:7" ht="13.5" thickBot="1">
      <c r="A13" s="112">
        <v>201</v>
      </c>
      <c r="B13" s="112">
        <v>199</v>
      </c>
      <c r="C13" s="110">
        <f t="shared" si="0"/>
        <v>200</v>
      </c>
      <c r="D13" s="110">
        <f t="shared" si="1"/>
        <v>2</v>
      </c>
      <c r="F13" s="113" t="s">
        <v>178</v>
      </c>
      <c r="G13" s="120">
        <v>14</v>
      </c>
    </row>
    <row r="14" spans="1:7" ht="13.5" thickBot="1">
      <c r="A14" s="112">
        <v>201</v>
      </c>
      <c r="B14" s="112">
        <v>189</v>
      </c>
      <c r="C14" s="110">
        <f t="shared" si="0"/>
        <v>195</v>
      </c>
      <c r="D14" s="110">
        <f t="shared" si="1"/>
        <v>12</v>
      </c>
      <c r="F14" s="113" t="s">
        <v>179</v>
      </c>
      <c r="G14" s="120">
        <v>117</v>
      </c>
    </row>
    <row r="15" spans="1:7" ht="13.5" thickBot="1">
      <c r="A15" s="112">
        <v>153</v>
      </c>
      <c r="B15" s="112">
        <v>152</v>
      </c>
      <c r="C15" s="110">
        <f t="shared" si="0"/>
        <v>152.5</v>
      </c>
      <c r="D15" s="110">
        <f t="shared" si="1"/>
        <v>1</v>
      </c>
      <c r="F15" s="113" t="s">
        <v>180</v>
      </c>
      <c r="G15" s="120">
        <v>30</v>
      </c>
    </row>
    <row r="16" spans="1:4" ht="13.5" thickBot="1">
      <c r="A16" s="112">
        <v>190</v>
      </c>
      <c r="B16" s="112">
        <v>183</v>
      </c>
      <c r="C16" s="110">
        <f t="shared" si="0"/>
        <v>186.5</v>
      </c>
      <c r="D16" s="110">
        <f t="shared" si="1"/>
        <v>7</v>
      </c>
    </row>
    <row r="17" spans="1:4" ht="13.5" thickBot="1">
      <c r="A17" s="112">
        <v>189</v>
      </c>
      <c r="B17" s="112">
        <v>187</v>
      </c>
      <c r="C17" s="110">
        <f t="shared" si="0"/>
        <v>188</v>
      </c>
      <c r="D17" s="110">
        <f t="shared" si="1"/>
        <v>2</v>
      </c>
    </row>
    <row r="18" spans="1:8" ht="13.5" thickBot="1">
      <c r="A18" s="112">
        <v>191</v>
      </c>
      <c r="B18" s="112">
        <v>186</v>
      </c>
      <c r="C18" s="110">
        <f t="shared" si="0"/>
        <v>188.5</v>
      </c>
      <c r="D18" s="110">
        <f t="shared" si="1"/>
        <v>5</v>
      </c>
      <c r="F18" s="114" t="s">
        <v>181</v>
      </c>
      <c r="G18" s="114" t="s">
        <v>182</v>
      </c>
      <c r="H18" s="115" t="s">
        <v>183</v>
      </c>
    </row>
    <row r="19" spans="1:8" ht="13.5" thickBot="1">
      <c r="A19" s="112">
        <v>189</v>
      </c>
      <c r="B19" s="112">
        <v>181</v>
      </c>
      <c r="C19" s="110">
        <f t="shared" si="0"/>
        <v>185</v>
      </c>
      <c r="D19" s="110">
        <f t="shared" si="1"/>
        <v>8</v>
      </c>
      <c r="F19" s="116">
        <f>2*(G7)</f>
        <v>9.984125330778339</v>
      </c>
      <c r="G19" s="116">
        <f>(G3+F19)</f>
        <v>13.884125330778339</v>
      </c>
      <c r="H19" s="117">
        <f>(G3-F19)</f>
        <v>-6.084125330778338</v>
      </c>
    </row>
    <row r="20" spans="1:4" ht="13.5" thickBot="1">
      <c r="A20" s="112">
        <v>200</v>
      </c>
      <c r="B20" s="112">
        <v>193</v>
      </c>
      <c r="C20" s="110">
        <f t="shared" si="0"/>
        <v>196.5</v>
      </c>
      <c r="D20" s="110">
        <f t="shared" si="1"/>
        <v>7</v>
      </c>
    </row>
    <row r="21" spans="1:4" ht="13.5" thickBot="1">
      <c r="A21" s="112">
        <v>199</v>
      </c>
      <c r="B21" s="112">
        <v>200</v>
      </c>
      <c r="C21" s="110">
        <f t="shared" si="0"/>
        <v>199.5</v>
      </c>
      <c r="D21" s="110">
        <f t="shared" si="1"/>
        <v>-1</v>
      </c>
    </row>
    <row r="22" spans="1:4" ht="13.5" thickBot="1">
      <c r="A22" s="112">
        <v>197</v>
      </c>
      <c r="B22" s="112">
        <v>183</v>
      </c>
      <c r="C22" s="110">
        <f t="shared" si="0"/>
        <v>190</v>
      </c>
      <c r="D22" s="110">
        <f t="shared" si="1"/>
        <v>14</v>
      </c>
    </row>
    <row r="23" spans="1:4" ht="13.5" thickBot="1">
      <c r="A23" s="112">
        <v>194</v>
      </c>
      <c r="B23" s="112">
        <v>189</v>
      </c>
      <c r="C23" s="110">
        <f t="shared" si="0"/>
        <v>191.5</v>
      </c>
      <c r="D23" s="110">
        <f t="shared" si="1"/>
        <v>5</v>
      </c>
    </row>
    <row r="24" spans="1:4" ht="13.5" thickBot="1">
      <c r="A24" s="112">
        <v>196</v>
      </c>
      <c r="B24" s="112">
        <v>185</v>
      </c>
      <c r="C24" s="110">
        <f t="shared" si="0"/>
        <v>190.5</v>
      </c>
      <c r="D24" s="110">
        <f t="shared" si="1"/>
        <v>11</v>
      </c>
    </row>
    <row r="25" spans="1:4" ht="13.5" thickBot="1">
      <c r="A25" s="112">
        <v>197</v>
      </c>
      <c r="B25" s="112">
        <v>196</v>
      </c>
      <c r="C25" s="110">
        <f t="shared" si="0"/>
        <v>196.5</v>
      </c>
      <c r="D25" s="110">
        <f t="shared" si="1"/>
        <v>1</v>
      </c>
    </row>
    <row r="26" spans="1:4" ht="13.5" thickBot="1">
      <c r="A26" s="112">
        <v>202</v>
      </c>
      <c r="B26" s="112">
        <v>193</v>
      </c>
      <c r="C26" s="110">
        <f t="shared" si="0"/>
        <v>197.5</v>
      </c>
      <c r="D26" s="110">
        <f t="shared" si="1"/>
        <v>9</v>
      </c>
    </row>
    <row r="27" spans="1:4" ht="13.5" thickBot="1">
      <c r="A27" s="112">
        <v>189</v>
      </c>
      <c r="B27" s="112">
        <v>192</v>
      </c>
      <c r="C27" s="110">
        <f t="shared" si="0"/>
        <v>190.5</v>
      </c>
      <c r="D27" s="110">
        <f t="shared" si="1"/>
        <v>-3</v>
      </c>
    </row>
    <row r="28" spans="1:4" ht="13.5" thickBot="1">
      <c r="A28" s="112">
        <v>196</v>
      </c>
      <c r="B28" s="112">
        <v>198</v>
      </c>
      <c r="C28" s="110">
        <f t="shared" si="0"/>
        <v>197</v>
      </c>
      <c r="D28" s="110">
        <f t="shared" si="1"/>
        <v>-2</v>
      </c>
    </row>
    <row r="29" spans="1:4" ht="13.5" thickBot="1">
      <c r="A29" s="112">
        <v>197</v>
      </c>
      <c r="B29" s="112">
        <v>189</v>
      </c>
      <c r="C29" s="110">
        <f t="shared" si="0"/>
        <v>193</v>
      </c>
      <c r="D29" s="110">
        <f t="shared" si="1"/>
        <v>8</v>
      </c>
    </row>
    <row r="30" spans="1:4" ht="13.5" thickBot="1">
      <c r="A30" s="112">
        <v>190</v>
      </c>
      <c r="B30" s="112">
        <v>190</v>
      </c>
      <c r="C30" s="110">
        <f t="shared" si="0"/>
        <v>190</v>
      </c>
      <c r="D30" s="110">
        <f t="shared" si="1"/>
        <v>0</v>
      </c>
    </row>
    <row r="31" spans="1:4" ht="13.5" thickBot="1">
      <c r="A31" s="112">
        <v>194</v>
      </c>
      <c r="B31" s="112">
        <v>188</v>
      </c>
      <c r="C31" s="110">
        <f t="shared" si="0"/>
        <v>191</v>
      </c>
      <c r="D31" s="110">
        <f t="shared" si="1"/>
        <v>6</v>
      </c>
    </row>
  </sheetData>
  <sheetProtection/>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7:BA50"/>
  <sheetViews>
    <sheetView tabSelected="1" zoomScalePageLayoutView="0" workbookViewId="0" topLeftCell="A1">
      <selection activeCell="J3" sqref="J3"/>
    </sheetView>
  </sheetViews>
  <sheetFormatPr defaultColWidth="9.140625" defaultRowHeight="12.75"/>
  <cols>
    <col min="1" max="1" width="14.140625" style="131" customWidth="1"/>
    <col min="2" max="2" width="18.421875" style="50" customWidth="1"/>
    <col min="3" max="4" width="9.140625" style="50" customWidth="1"/>
    <col min="5" max="5" width="13.140625" style="50" customWidth="1"/>
    <col min="6" max="16384" width="9.140625" style="50" customWidth="1"/>
  </cols>
  <sheetData>
    <row r="7" ht="12.75">
      <c r="A7" s="131" t="s">
        <v>224</v>
      </c>
    </row>
    <row r="8" ht="12.75">
      <c r="A8" s="131" t="s">
        <v>225</v>
      </c>
    </row>
    <row r="9" ht="12.75">
      <c r="A9" s="131" t="s">
        <v>214</v>
      </c>
    </row>
    <row r="10" ht="12.75">
      <c r="A10" s="131" t="s">
        <v>215</v>
      </c>
    </row>
    <row r="13" spans="1:2" ht="12.75">
      <c r="A13" s="132" t="s">
        <v>209</v>
      </c>
      <c r="B13" s="128" t="s">
        <v>210</v>
      </c>
    </row>
    <row r="14" spans="1:2" ht="12.75">
      <c r="A14" s="133">
        <v>13</v>
      </c>
      <c r="B14" s="59">
        <v>18</v>
      </c>
    </row>
    <row r="15" spans="1:2" ht="12.75">
      <c r="A15" s="133">
        <v>16</v>
      </c>
      <c r="B15" s="59">
        <v>20</v>
      </c>
    </row>
    <row r="16" spans="1:2" ht="12.75">
      <c r="A16" s="133">
        <v>10</v>
      </c>
      <c r="B16" s="59">
        <v>16</v>
      </c>
    </row>
    <row r="17" spans="1:2" ht="12.75">
      <c r="A17" s="133">
        <v>13</v>
      </c>
      <c r="B17" s="59">
        <v>17</v>
      </c>
    </row>
    <row r="18" spans="1:45" ht="12.75">
      <c r="A18" s="133">
        <v>8</v>
      </c>
      <c r="B18" s="59">
        <v>15</v>
      </c>
      <c r="AS18" s="50" t="s">
        <v>187</v>
      </c>
    </row>
    <row r="19" spans="1:2" ht="12.75">
      <c r="A19" s="133">
        <v>21</v>
      </c>
      <c r="B19" s="59">
        <v>26</v>
      </c>
    </row>
    <row r="20" spans="1:46" ht="12.75">
      <c r="A20" s="133">
        <v>20</v>
      </c>
      <c r="B20" s="59">
        <v>27</v>
      </c>
      <c r="AS20" s="129" t="s">
        <v>188</v>
      </c>
      <c r="AT20" s="129"/>
    </row>
    <row r="21" spans="1:46" ht="12.75">
      <c r="A21" s="133">
        <v>7</v>
      </c>
      <c r="B21" s="59">
        <v>11</v>
      </c>
      <c r="AS21" s="23" t="s">
        <v>189</v>
      </c>
      <c r="AT21" s="23">
        <v>0.9664207361493728</v>
      </c>
    </row>
    <row r="22" spans="1:46" ht="12.75">
      <c r="A22" s="133">
        <v>9</v>
      </c>
      <c r="B22" s="59">
        <v>16</v>
      </c>
      <c r="AS22" s="23" t="s">
        <v>190</v>
      </c>
      <c r="AT22" s="23">
        <v>0.9339690392594957</v>
      </c>
    </row>
    <row r="23" spans="45:46" ht="12.75">
      <c r="AS23" s="23" t="s">
        <v>191</v>
      </c>
      <c r="AT23" s="23">
        <v>0.9245360448679951</v>
      </c>
    </row>
    <row r="24" spans="45:46" ht="12.75">
      <c r="AS24" s="23" t="s">
        <v>169</v>
      </c>
      <c r="AT24" s="23">
        <v>1.4215333343812309</v>
      </c>
    </row>
    <row r="25" spans="45:46" ht="12.75">
      <c r="AS25" s="23" t="s">
        <v>112</v>
      </c>
      <c r="AT25" s="23">
        <v>9</v>
      </c>
    </row>
    <row r="26" ht="12.75">
      <c r="A26" s="131" t="s">
        <v>212</v>
      </c>
    </row>
    <row r="27" spans="1:45" ht="12.75">
      <c r="A27" s="131" t="s">
        <v>226</v>
      </c>
      <c r="AS27" s="50" t="s">
        <v>192</v>
      </c>
    </row>
    <row r="28" spans="1:50" ht="12.75">
      <c r="A28" s="131" t="s">
        <v>213</v>
      </c>
      <c r="AS28" s="130"/>
      <c r="AT28" s="130" t="s">
        <v>114</v>
      </c>
      <c r="AU28" s="130" t="s">
        <v>197</v>
      </c>
      <c r="AV28" s="130" t="s">
        <v>198</v>
      </c>
      <c r="AW28" s="130" t="s">
        <v>46</v>
      </c>
      <c r="AX28" s="130" t="s">
        <v>199</v>
      </c>
    </row>
    <row r="29" spans="1:50" ht="12.75">
      <c r="A29" s="131" t="s">
        <v>227</v>
      </c>
      <c r="AS29" s="23" t="s">
        <v>193</v>
      </c>
      <c r="AT29" s="23">
        <v>1</v>
      </c>
      <c r="AU29" s="23">
        <v>200.0769230769231</v>
      </c>
      <c r="AV29" s="23">
        <v>200.0769230769231</v>
      </c>
      <c r="AW29" s="23">
        <v>99.01087613293052</v>
      </c>
      <c r="AX29" s="23">
        <v>2.2106600780307638E-05</v>
      </c>
    </row>
    <row r="30" spans="45:50" ht="12.75">
      <c r="AS30" s="23" t="s">
        <v>194</v>
      </c>
      <c r="AT30" s="23">
        <v>7</v>
      </c>
      <c r="AU30" s="23">
        <v>14.145299145299147</v>
      </c>
      <c r="AV30" s="23">
        <v>2.020757020757021</v>
      </c>
      <c r="AW30" s="23"/>
      <c r="AX30" s="23"/>
    </row>
    <row r="31" spans="45:50" ht="12.75">
      <c r="AS31" s="23" t="s">
        <v>195</v>
      </c>
      <c r="AT31" s="23">
        <v>8</v>
      </c>
      <c r="AU31" s="23">
        <v>214.22222222222223</v>
      </c>
      <c r="AV31" s="23"/>
      <c r="AW31" s="23"/>
      <c r="AX31" s="23"/>
    </row>
    <row r="33" spans="1:53" ht="12.75">
      <c r="A33" s="50"/>
      <c r="AS33" s="130"/>
      <c r="AT33" s="130" t="s">
        <v>200</v>
      </c>
      <c r="AU33" s="130" t="s">
        <v>169</v>
      </c>
      <c r="AV33" s="130" t="s">
        <v>115</v>
      </c>
      <c r="AW33" s="130" t="s">
        <v>201</v>
      </c>
      <c r="AX33" s="130" t="s">
        <v>202</v>
      </c>
      <c r="AY33" s="130" t="s">
        <v>203</v>
      </c>
      <c r="AZ33" s="130" t="s">
        <v>204</v>
      </c>
      <c r="BA33" s="130" t="s">
        <v>205</v>
      </c>
    </row>
    <row r="34" spans="1:53" ht="12.75">
      <c r="A34" s="50"/>
      <c r="AS34" s="23" t="s">
        <v>196</v>
      </c>
      <c r="AT34" s="23">
        <v>5.69444444444443</v>
      </c>
      <c r="AU34" s="23">
        <v>1.3661601799302199</v>
      </c>
      <c r="AV34" s="23">
        <v>4.168211406026553</v>
      </c>
      <c r="AW34" s="23">
        <v>0.004198504166701003</v>
      </c>
      <c r="AX34" s="23">
        <v>2.463991262434428</v>
      </c>
      <c r="AY34" s="23">
        <v>8.924897626454433</v>
      </c>
      <c r="AZ34" s="23">
        <v>2.463991262434428</v>
      </c>
      <c r="BA34" s="23">
        <v>8.924897626454433</v>
      </c>
    </row>
    <row r="35" spans="1:53" ht="12.75">
      <c r="A35" s="50"/>
      <c r="AS35" s="23" t="s">
        <v>209</v>
      </c>
      <c r="AT35" s="23">
        <v>0.9807692307692317</v>
      </c>
      <c r="AU35" s="23">
        <v>0.09856560244024663</v>
      </c>
      <c r="AV35" s="23">
        <v>9.950420902300099</v>
      </c>
      <c r="AW35" s="23">
        <v>2.2106600780307486E-05</v>
      </c>
      <c r="AX35" s="23">
        <v>0.7476987836009565</v>
      </c>
      <c r="AY35" s="23">
        <v>1.213839677937507</v>
      </c>
      <c r="AZ35" s="23">
        <v>0.7476987836009565</v>
      </c>
      <c r="BA35" s="23">
        <v>1.213839677937507</v>
      </c>
    </row>
    <row r="39" spans="1:45" ht="12.75">
      <c r="A39" s="50"/>
      <c r="AS39" s="50" t="s">
        <v>206</v>
      </c>
    </row>
    <row r="40" ht="12.75">
      <c r="A40" s="50"/>
    </row>
    <row r="41" spans="1:47" ht="12.75">
      <c r="A41" s="50"/>
      <c r="AS41" s="130" t="s">
        <v>207</v>
      </c>
      <c r="AT41" s="130" t="s">
        <v>211</v>
      </c>
      <c r="AU41" s="130" t="s">
        <v>208</v>
      </c>
    </row>
    <row r="42" spans="1:47" ht="12.75">
      <c r="A42" s="50"/>
      <c r="AS42" s="23">
        <v>1</v>
      </c>
      <c r="AT42" s="23">
        <v>18.444444444444443</v>
      </c>
      <c r="AU42" s="23">
        <v>-0.44444444444444287</v>
      </c>
    </row>
    <row r="43" spans="1:47" ht="12.75">
      <c r="A43" s="50"/>
      <c r="AS43" s="23">
        <v>2</v>
      </c>
      <c r="AT43" s="23">
        <v>21.386752136752136</v>
      </c>
      <c r="AU43" s="23">
        <v>-1.3867521367521363</v>
      </c>
    </row>
    <row r="44" spans="1:47" ht="12.75">
      <c r="A44" s="50"/>
      <c r="AS44" s="23">
        <v>3</v>
      </c>
      <c r="AT44" s="23">
        <v>15.502136752136748</v>
      </c>
      <c r="AU44" s="23">
        <v>0.4978632478632523</v>
      </c>
    </row>
    <row r="45" spans="1:47" ht="12.75">
      <c r="A45" s="50"/>
      <c r="AS45" s="23">
        <v>4</v>
      </c>
      <c r="AT45" s="23">
        <v>18.444444444444443</v>
      </c>
      <c r="AU45" s="23">
        <v>-1.4444444444444429</v>
      </c>
    </row>
    <row r="46" spans="1:47" ht="12.75">
      <c r="A46" s="50"/>
      <c r="AS46" s="23">
        <v>5</v>
      </c>
      <c r="AT46" s="23">
        <v>13.540598290598284</v>
      </c>
      <c r="AU46" s="23">
        <v>1.4594017094017158</v>
      </c>
    </row>
    <row r="47" spans="1:47" ht="12.75">
      <c r="A47" s="50"/>
      <c r="AS47" s="23">
        <v>6</v>
      </c>
      <c r="AT47" s="23">
        <v>26.290598290598297</v>
      </c>
      <c r="AU47" s="23">
        <v>-0.29059829059829667</v>
      </c>
    </row>
    <row r="48" spans="1:47" ht="12.75">
      <c r="A48" s="50"/>
      <c r="AS48" s="23">
        <v>7</v>
      </c>
      <c r="AT48" s="23">
        <v>25.309829059829063</v>
      </c>
      <c r="AU48" s="23">
        <v>1.6901709401709368</v>
      </c>
    </row>
    <row r="49" spans="1:47" ht="12.75">
      <c r="A49" s="50"/>
      <c r="AS49" s="23">
        <v>8</v>
      </c>
      <c r="AT49" s="23">
        <v>12.559829059829053</v>
      </c>
      <c r="AU49" s="23">
        <v>-1.5598290598290525</v>
      </c>
    </row>
    <row r="50" spans="1:47" ht="12.75">
      <c r="A50" s="50"/>
      <c r="AS50" s="23">
        <v>9</v>
      </c>
      <c r="AT50" s="23">
        <v>14.521367521367516</v>
      </c>
      <c r="AU50" s="23">
        <v>1.478632478632484</v>
      </c>
    </row>
  </sheetData>
  <sheetProtection/>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O29" sqref="O29"/>
    </sheetView>
  </sheetViews>
  <sheetFormatPr defaultColWidth="9.140625" defaultRowHeight="12.75"/>
  <cols>
    <col min="1" max="1" width="8.57421875" style="0" customWidth="1"/>
    <col min="2" max="2" width="7.421875" style="0" customWidth="1"/>
    <col min="3" max="3" width="8.28125" style="0" customWidth="1"/>
    <col min="4" max="4" width="5.28125" style="0" customWidth="1"/>
    <col min="6" max="6" width="16.57421875" style="0" customWidth="1"/>
    <col min="7" max="8" width="20.421875" style="0" bestFit="1" customWidth="1"/>
    <col min="9" max="9" width="16.57421875" style="0" customWidth="1"/>
    <col min="10" max="10" width="11.28125" style="0" customWidth="1"/>
  </cols>
  <sheetData>
    <row r="1" spans="1:10" ht="16.5" customHeight="1">
      <c r="A1" s="124" t="s">
        <v>216</v>
      </c>
      <c r="B1" s="124" t="s">
        <v>217</v>
      </c>
      <c r="C1" s="125" t="s">
        <v>124</v>
      </c>
      <c r="D1" s="127" t="s">
        <v>168</v>
      </c>
      <c r="F1" s="126"/>
      <c r="I1" s="123" t="s">
        <v>168</v>
      </c>
      <c r="J1" s="123"/>
    </row>
    <row r="2" spans="1:10" ht="12.75">
      <c r="A2" s="6">
        <v>52.6</v>
      </c>
      <c r="B2" s="6">
        <v>54</v>
      </c>
      <c r="C2" s="6">
        <f>AVERAGE(A2:B2)</f>
        <v>53.3</v>
      </c>
      <c r="D2" s="6">
        <f>(A2-B2)</f>
        <v>-1.3999999999999986</v>
      </c>
      <c r="I2" s="23"/>
      <c r="J2" s="23"/>
    </row>
    <row r="3" spans="1:10" ht="12.75">
      <c r="A3" s="6">
        <v>48.4</v>
      </c>
      <c r="B3" s="6">
        <v>48.8</v>
      </c>
      <c r="C3" s="6">
        <f aca="true" t="shared" si="0" ref="C3:C11">AVERAGE(A3:B3)</f>
        <v>48.599999999999994</v>
      </c>
      <c r="D3" s="6">
        <f aca="true" t="shared" si="1" ref="D3:D11">(A3-B3)</f>
        <v>-0.3999999999999986</v>
      </c>
      <c r="F3" s="7"/>
      <c r="G3" s="6"/>
      <c r="I3" s="23" t="s">
        <v>110</v>
      </c>
      <c r="J3" s="23">
        <v>-0.5100000000000009</v>
      </c>
    </row>
    <row r="4" spans="1:10" ht="12.75">
      <c r="A4" s="6">
        <v>37.7</v>
      </c>
      <c r="B4" s="6">
        <v>36.6</v>
      </c>
      <c r="C4" s="6">
        <f t="shared" si="0"/>
        <v>37.150000000000006</v>
      </c>
      <c r="D4" s="6">
        <f t="shared" si="1"/>
        <v>1.1000000000000014</v>
      </c>
      <c r="F4" s="7"/>
      <c r="G4" s="6"/>
      <c r="I4" s="23" t="s">
        <v>169</v>
      </c>
      <c r="J4" s="23">
        <v>0.6675743820396014</v>
      </c>
    </row>
    <row r="5" spans="1:10" ht="12.75">
      <c r="A5" s="6">
        <v>45.7</v>
      </c>
      <c r="B5" s="6">
        <v>47.5</v>
      </c>
      <c r="C5" s="6">
        <f t="shared" si="0"/>
        <v>46.6</v>
      </c>
      <c r="D5" s="6">
        <f t="shared" si="1"/>
        <v>-1.7999999999999972</v>
      </c>
      <c r="F5" s="7"/>
      <c r="G5" s="6"/>
      <c r="I5" s="23" t="s">
        <v>170</v>
      </c>
      <c r="J5" s="23">
        <v>-1.1999999999999993</v>
      </c>
    </row>
    <row r="6" spans="1:10" ht="12.75">
      <c r="A6" s="6">
        <v>60.4</v>
      </c>
      <c r="B6" s="6">
        <v>57.5</v>
      </c>
      <c r="C6" s="6">
        <f t="shared" si="0"/>
        <v>58.95</v>
      </c>
      <c r="D6" s="6">
        <f t="shared" si="1"/>
        <v>2.8999999999999986</v>
      </c>
      <c r="F6" s="7"/>
      <c r="G6" s="6"/>
      <c r="I6" s="23" t="s">
        <v>171</v>
      </c>
      <c r="J6" s="23" t="e">
        <v>#N/A</v>
      </c>
    </row>
    <row r="7" spans="1:10" ht="12.75">
      <c r="A7" s="6">
        <v>46.5</v>
      </c>
      <c r="B7" s="6">
        <v>43.7</v>
      </c>
      <c r="C7" s="6">
        <f t="shared" si="0"/>
        <v>45.1</v>
      </c>
      <c r="D7" s="6">
        <f t="shared" si="1"/>
        <v>2.799999999999997</v>
      </c>
      <c r="F7" s="7"/>
      <c r="G7" s="6"/>
      <c r="I7" s="23" t="s">
        <v>172</v>
      </c>
      <c r="J7" s="23">
        <v>2.1110555548245427</v>
      </c>
    </row>
    <row r="8" spans="1:10" ht="12.75">
      <c r="A8" s="6">
        <v>47</v>
      </c>
      <c r="B8" s="6">
        <v>48.7</v>
      </c>
      <c r="C8" s="6">
        <f t="shared" si="0"/>
        <v>47.85</v>
      </c>
      <c r="D8" s="6">
        <f t="shared" si="1"/>
        <v>-1.7000000000000028</v>
      </c>
      <c r="F8" s="7"/>
      <c r="G8" s="6"/>
      <c r="I8" s="23" t="s">
        <v>173</v>
      </c>
      <c r="J8" s="23">
        <v>4.456555555555557</v>
      </c>
    </row>
    <row r="9" spans="1:10" ht="12.75">
      <c r="A9" s="6">
        <v>61</v>
      </c>
      <c r="B9" s="6">
        <v>62</v>
      </c>
      <c r="C9" s="6">
        <f t="shared" si="0"/>
        <v>61.5</v>
      </c>
      <c r="D9" s="6">
        <f t="shared" si="1"/>
        <v>-1</v>
      </c>
      <c r="F9" s="7"/>
      <c r="G9" s="6"/>
      <c r="I9" s="23" t="s">
        <v>174</v>
      </c>
      <c r="J9" s="23">
        <v>-0.6848638333519483</v>
      </c>
    </row>
    <row r="10" spans="1:10" ht="12.75">
      <c r="A10" s="6">
        <v>66.6</v>
      </c>
      <c r="B10" s="6">
        <v>69</v>
      </c>
      <c r="C10" s="6">
        <f t="shared" si="0"/>
        <v>67.8</v>
      </c>
      <c r="D10" s="6">
        <f t="shared" si="1"/>
        <v>-2.4000000000000057</v>
      </c>
      <c r="F10" s="7"/>
      <c r="G10" s="6"/>
      <c r="I10" s="23" t="s">
        <v>175</v>
      </c>
      <c r="J10" s="23">
        <v>0.7266287817915213</v>
      </c>
    </row>
    <row r="11" spans="1:10" ht="12.75">
      <c r="A11" s="6">
        <v>61.5</v>
      </c>
      <c r="B11" s="6">
        <v>64.7</v>
      </c>
      <c r="C11" s="6">
        <f t="shared" si="0"/>
        <v>63.1</v>
      </c>
      <c r="D11" s="6">
        <f t="shared" si="1"/>
        <v>-3.200000000000003</v>
      </c>
      <c r="F11" s="7"/>
      <c r="G11" s="6"/>
      <c r="I11" s="23" t="s">
        <v>176</v>
      </c>
      <c r="J11" s="23">
        <v>6.100000000000001</v>
      </c>
    </row>
    <row r="12" spans="1:10" ht="12.75">
      <c r="A12" s="6"/>
      <c r="B12" s="6"/>
      <c r="C12" s="6"/>
      <c r="D12" s="6"/>
      <c r="F12" s="7"/>
      <c r="G12" s="6"/>
      <c r="I12" s="23" t="s">
        <v>177</v>
      </c>
      <c r="J12" s="23">
        <v>-3.200000000000003</v>
      </c>
    </row>
    <row r="13" spans="1:10" ht="12.75">
      <c r="A13" s="6"/>
      <c r="B13" s="6"/>
      <c r="C13" s="6"/>
      <c r="D13" s="6"/>
      <c r="F13" s="7"/>
      <c r="G13" s="6"/>
      <c r="I13" s="23" t="s">
        <v>178</v>
      </c>
      <c r="J13" s="23">
        <v>2.8999999999999986</v>
      </c>
    </row>
    <row r="14" spans="1:10" ht="12.75">
      <c r="A14" s="6"/>
      <c r="B14" s="6"/>
      <c r="C14" s="6"/>
      <c r="D14" s="6"/>
      <c r="F14" s="7"/>
      <c r="G14" s="6"/>
      <c r="I14" s="23" t="s">
        <v>179</v>
      </c>
      <c r="J14" s="23">
        <v>-5.1000000000000085</v>
      </c>
    </row>
    <row r="15" spans="1:10" ht="13.5" thickBot="1">
      <c r="A15" s="6"/>
      <c r="B15" s="6"/>
      <c r="C15" s="6"/>
      <c r="D15" s="6"/>
      <c r="F15" s="7"/>
      <c r="I15" s="24" t="s">
        <v>180</v>
      </c>
      <c r="J15" s="24">
        <v>10</v>
      </c>
    </row>
    <row r="16" spans="1:4" ht="12.75">
      <c r="A16" s="6"/>
      <c r="B16" s="6"/>
      <c r="C16" s="6"/>
      <c r="D16" s="6"/>
    </row>
    <row r="17" spans="1:4" ht="12.75">
      <c r="A17" s="6"/>
      <c r="B17" s="6"/>
      <c r="C17" s="6"/>
      <c r="D17" s="6"/>
    </row>
    <row r="18" spans="1:4" ht="12.75">
      <c r="A18" s="6"/>
      <c r="B18" s="6"/>
      <c r="C18" s="6"/>
      <c r="D18" s="6"/>
    </row>
    <row r="19" spans="1:4" ht="12.75">
      <c r="A19" s="6"/>
      <c r="B19" s="6"/>
      <c r="C19" s="6"/>
      <c r="D19" s="6"/>
    </row>
    <row r="20" spans="1:4" ht="12.75">
      <c r="A20" s="6"/>
      <c r="B20" s="6"/>
      <c r="C20" s="6"/>
      <c r="D20" s="6"/>
    </row>
    <row r="21" spans="1:4" ht="12.75">
      <c r="A21" s="6"/>
      <c r="B21" s="6"/>
      <c r="C21" s="6"/>
      <c r="D21" s="6"/>
    </row>
    <row r="33" spans="8:9" ht="12.75">
      <c r="H33" s="12" t="s">
        <v>110</v>
      </c>
      <c r="I33">
        <v>-0.51</v>
      </c>
    </row>
    <row r="34" spans="8:9" ht="12.75">
      <c r="H34" s="12" t="s">
        <v>220</v>
      </c>
      <c r="I34">
        <v>2.11</v>
      </c>
    </row>
    <row r="35" spans="8:9" ht="12.75">
      <c r="H35" s="135" t="s">
        <v>218</v>
      </c>
      <c r="I35">
        <f>I33+(1.96*I34)</f>
        <v>3.6255999999999995</v>
      </c>
    </row>
    <row r="36" spans="8:9" ht="12.75">
      <c r="H36" s="136" t="s">
        <v>219</v>
      </c>
      <c r="I36">
        <f>I33-(1.96*I34)</f>
        <v>-4.645599999999999</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A&amp;M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gm1001</dc:creator>
  <cp:keywords/>
  <dc:description/>
  <cp:lastModifiedBy>jsgreen</cp:lastModifiedBy>
  <cp:lastPrinted>2004-11-10T17:22:07Z</cp:lastPrinted>
  <dcterms:created xsi:type="dcterms:W3CDTF">2004-10-04T02:15:09Z</dcterms:created>
  <dcterms:modified xsi:type="dcterms:W3CDTF">2009-09-06T21:20:32Z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393863780</vt:i4>
  </property>
  <property fmtid="{D5CDD505-2E9C-101B-9397-08002B2CF9AE}" pid="3" name="_EmailSubject">
    <vt:lpwstr>Updated Female VO2 Data</vt:lpwstr>
  </property>
  <property fmtid="{D5CDD505-2E9C-101B-9397-08002B2CF9AE}" pid="4" name="_AuthorEmail">
    <vt:lpwstr>gm1001@hlkn.tamu.edu</vt:lpwstr>
  </property>
  <property fmtid="{D5CDD505-2E9C-101B-9397-08002B2CF9AE}" pid="5" name="_AuthorEmailDisplayName">
    <vt:lpwstr>Gregory Miller</vt:lpwstr>
  </property>
  <property fmtid="{D5CDD505-2E9C-101B-9397-08002B2CF9AE}" pid="6" name="_PreviousAdHocReviewCycleID">
    <vt:i4>393863780</vt:i4>
  </property>
  <property fmtid="{D5CDD505-2E9C-101B-9397-08002B2CF9AE}" pid="7" name="_ReviewingToolsShownOnce">
    <vt:lpwstr/>
  </property>
</Properties>
</file>